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NLWOE\Shared01\Finance\Benelux 2021\Pricing\BE\"/>
    </mc:Choice>
  </mc:AlternateContent>
  <xr:revisionPtr revIDLastSave="0" documentId="13_ncr:1_{15C5B2B7-8441-4EBC-8CBE-95C6E3014626}" xr6:coauthVersionLast="46" xr6:coauthVersionMax="46" xr10:uidLastSave="{00000000-0000-0000-0000-000000000000}"/>
  <bookViews>
    <workbookView xWindow="-120" yWindow="-120" windowWidth="29040" windowHeight="15225" xr2:uid="{11E096B2-FF39-465C-B15F-555A87E5ECC5}"/>
  </bookViews>
  <sheets>
    <sheet name="Calculator NL" sheetId="2" r:id="rId1"/>
    <sheet name="Calculator FR" sheetId="6" r:id="rId2"/>
    <sheet name="Lijst NL" sheetId="4" r:id="rId3"/>
    <sheet name="Liste FR" sheetId="5" r:id="rId4"/>
  </sheets>
  <definedNames>
    <definedName name="_xlnm._FilterDatabase" localSheetId="2" hidden="1">'Lijst NL'!$A$1:$M$1</definedName>
    <definedName name="_xlnm._FilterDatabase" localSheetId="3" hidden="1">'Liste FR'!$A$1:$M$175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51" i="5" l="1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8" i="4"/>
  <c r="B377" i="4"/>
  <c r="B376" i="4"/>
  <c r="B375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C4" i="6" l="1"/>
  <c r="D2" i="6"/>
  <c r="D2" i="2" l="1"/>
  <c r="R9" i="6" l="1"/>
  <c r="Q9" i="6"/>
  <c r="P9" i="6"/>
  <c r="O9" i="6"/>
  <c r="N9" i="6"/>
  <c r="R8" i="6"/>
  <c r="T8" i="6" s="1"/>
  <c r="Q8" i="6"/>
  <c r="P8" i="6"/>
  <c r="O8" i="6"/>
  <c r="N8" i="6"/>
  <c r="R7" i="6"/>
  <c r="T7" i="6" s="1"/>
  <c r="Q7" i="6"/>
  <c r="P7" i="6"/>
  <c r="O7" i="6"/>
  <c r="N7" i="6"/>
  <c r="R6" i="6"/>
  <c r="T6" i="6" s="1"/>
  <c r="Q6" i="6"/>
  <c r="P6" i="6"/>
  <c r="O6" i="6"/>
  <c r="N6" i="6"/>
  <c r="R5" i="6"/>
  <c r="T5" i="6" s="1"/>
  <c r="Q5" i="6"/>
  <c r="P5" i="6"/>
  <c r="O5" i="6"/>
  <c r="N5" i="6"/>
  <c r="R4" i="6"/>
  <c r="T4" i="6" s="1"/>
  <c r="Q4" i="6"/>
  <c r="P4" i="6"/>
  <c r="O4" i="6"/>
  <c r="R3" i="6"/>
  <c r="T3" i="6" s="1"/>
  <c r="Q3" i="6"/>
  <c r="P3" i="6"/>
  <c r="O3" i="6"/>
  <c r="R2" i="6"/>
  <c r="T2" i="6" s="1"/>
  <c r="Q2" i="6"/>
  <c r="P2" i="6"/>
  <c r="O2" i="6"/>
  <c r="T9" i="6"/>
  <c r="N4" i="6"/>
  <c r="N2" i="6"/>
  <c r="R9" i="2"/>
  <c r="Q9" i="2"/>
  <c r="P9" i="2"/>
  <c r="O9" i="2"/>
  <c r="R8" i="2"/>
  <c r="Q8" i="2"/>
  <c r="P8" i="2"/>
  <c r="O8" i="2"/>
  <c r="R7" i="2"/>
  <c r="Q7" i="2"/>
  <c r="P7" i="2"/>
  <c r="O7" i="2"/>
  <c r="R6" i="2"/>
  <c r="Q6" i="2"/>
  <c r="P6" i="2"/>
  <c r="O6" i="2"/>
  <c r="R5" i="2"/>
  <c r="Q5" i="2"/>
  <c r="P5" i="2"/>
  <c r="O5" i="2"/>
  <c r="R4" i="2"/>
  <c r="Q4" i="2"/>
  <c r="P4" i="2"/>
  <c r="O4" i="2"/>
  <c r="R3" i="2"/>
  <c r="Q3" i="2"/>
  <c r="P3" i="2"/>
  <c r="O3" i="2"/>
  <c r="R2" i="2"/>
  <c r="Q2" i="2"/>
  <c r="P2" i="2"/>
  <c r="O2" i="2"/>
  <c r="N9" i="2"/>
  <c r="N8" i="2"/>
  <c r="N7" i="2"/>
  <c r="N6" i="2"/>
  <c r="N5" i="2"/>
  <c r="N3" i="6"/>
  <c r="N3" i="2"/>
  <c r="N4" i="2"/>
  <c r="N2" i="2"/>
  <c r="C5" i="6" l="1"/>
  <c r="C7" i="6" s="1"/>
  <c r="T9" i="2" l="1"/>
  <c r="T8" i="2"/>
  <c r="T7" i="2"/>
  <c r="T6" i="2"/>
  <c r="T5" i="2" l="1"/>
  <c r="T3" i="2"/>
  <c r="T2" i="2"/>
  <c r="T4" i="2"/>
  <c r="C4" i="2"/>
  <c r="C5" i="2" l="1"/>
  <c r="C7" i="2" s="1"/>
</calcChain>
</file>

<file path=xl/sharedStrings.xml><?xml version="1.0" encoding="utf-8"?>
<sst xmlns="http://schemas.openxmlformats.org/spreadsheetml/2006/main" count="4293" uniqueCount="629">
  <si>
    <t>1P</t>
  </si>
  <si>
    <t>2P</t>
  </si>
  <si>
    <t>Flat</t>
  </si>
  <si>
    <t>Convex</t>
  </si>
  <si>
    <t>Colo</t>
  </si>
  <si>
    <t>Publieksprijs</t>
  </si>
  <si>
    <t>Prijs</t>
  </si>
  <si>
    <t>Prestatie</t>
  </si>
  <si>
    <t>REF</t>
  </si>
  <si>
    <t>Description</t>
  </si>
  <si>
    <t>Eaches per box</t>
  </si>
  <si>
    <t>System</t>
  </si>
  <si>
    <t>Type</t>
  </si>
  <si>
    <t>Shape</t>
  </si>
  <si>
    <t>Pouch</t>
  </si>
  <si>
    <t>New nomenclatuur after 1-4-2021</t>
  </si>
  <si>
    <t>uit assortiment</t>
  </si>
  <si>
    <t>Product</t>
  </si>
  <si>
    <t>Public Price</t>
  </si>
  <si>
    <t>Number of boxes</t>
  </si>
  <si>
    <t>Price</t>
  </si>
  <si>
    <t>Colo Convex</t>
  </si>
  <si>
    <t>Ileo Convex</t>
  </si>
  <si>
    <t>Uro Convex</t>
  </si>
  <si>
    <t>Colo Convex Uitzonderlijk</t>
  </si>
  <si>
    <t>Ileo Convex Uitzonderlijk</t>
  </si>
  <si>
    <t>Uro Convex Uitzonderlijk</t>
  </si>
  <si>
    <t>25 mm</t>
  </si>
  <si>
    <t>28 mm</t>
  </si>
  <si>
    <t>32 mm</t>
  </si>
  <si>
    <t>35 mm</t>
  </si>
  <si>
    <t>38 mm</t>
  </si>
  <si>
    <t>45 mm</t>
  </si>
  <si>
    <t>57 mm</t>
  </si>
  <si>
    <t>70 mm</t>
  </si>
  <si>
    <t>40 mm</t>
  </si>
  <si>
    <t>50 mm</t>
  </si>
  <si>
    <t>Wafer</t>
  </si>
  <si>
    <t xml:space="preserve">Old nomenclatuur until 1-4-2021 </t>
  </si>
  <si>
    <t>Resterend</t>
  </si>
  <si>
    <t>VMD 1010</t>
  </si>
  <si>
    <t>FP 80</t>
  </si>
  <si>
    <t>50 ml</t>
  </si>
  <si>
    <t>Acc</t>
  </si>
  <si>
    <t>Paste</t>
  </si>
  <si>
    <t>Accessoires</t>
  </si>
  <si>
    <t>Forfait</t>
  </si>
  <si>
    <t>13-35 mm</t>
  </si>
  <si>
    <t>19 mm</t>
  </si>
  <si>
    <t>22 mm</t>
  </si>
  <si>
    <t>100 mm</t>
  </si>
  <si>
    <t>Ileo</t>
  </si>
  <si>
    <t>Uro</t>
  </si>
  <si>
    <t>COMBIHESIVE WFR IIS FLEX 38MM (1X5PK)BE</t>
  </si>
  <si>
    <t>COMBIHESIVE WFR IIS FLEX 45MM (1X5PK)BE</t>
  </si>
  <si>
    <t>COMBIHESIVE WFR IIS FLEX 57MM (1X5PK)BE</t>
  </si>
  <si>
    <t>COMBIHESIVE WFR IIS FLEX 70MM (1X5PK)BE</t>
  </si>
  <si>
    <t>SILESSE SPRAY TR104 50ML (1X1 CAN)</t>
  </si>
  <si>
    <t>TRIO SILESSE wipes (30 wipes per doos)</t>
  </si>
  <si>
    <t>Description NL</t>
  </si>
  <si>
    <t>huidplaat met hydrocolloïde pleisterrand</t>
  </si>
  <si>
    <t>huidplaat met microporeuze pleisterrand - voor ingetrokken stoma’s</t>
  </si>
  <si>
    <t>Stomahesive® huidplaat</t>
  </si>
  <si>
    <t xml:space="preserve">Flexibele Stomahesive® huidplaat met hydrocolloïde pleisterrand </t>
  </si>
  <si>
    <t>Durahesive® huidplaat microporeuze pleisterrand voor ingetrokken stoma’s</t>
  </si>
  <si>
    <t xml:space="preserve">Stomahesive®  huidplaat met  accordeonflens </t>
  </si>
  <si>
    <t xml:space="preserve">Durahesive®  huidplaat met  accordeonflens </t>
  </si>
  <si>
    <t>Gesloten zakje, opaak met ingebouwde filter</t>
  </si>
  <si>
    <t>Gesloten klein zakje, opaak</t>
  </si>
  <si>
    <t>Open zakje TRANSPARANT met Invisiclose® sluiting en ingebouwde filter</t>
  </si>
  <si>
    <t>Open zakje OPAAK met Invisiclose® sluiting en ingebouwde filter</t>
  </si>
  <si>
    <t>Urostomie zakje,standaard,transparant,zacht kraantje</t>
  </si>
  <si>
    <t>Urostomie zakje,klein,transparant,zacht kraantje</t>
  </si>
  <si>
    <t>huidplaat met microporeuze pleisterrand- voor ingetrokken stoma’s</t>
  </si>
  <si>
    <t xml:space="preserve"> Stomahesive® huidplaat</t>
  </si>
  <si>
    <t>Stomahesive® ULTRA huidplaat</t>
  </si>
  <si>
    <t xml:space="preserve">Flexibele Stomahesive® huidplaat microporeuze pleisterrand </t>
  </si>
  <si>
    <t xml:space="preserve"> Flexibele Stomahesive® huidplaat met hydrocolloïde pleisterrand</t>
  </si>
  <si>
    <t xml:space="preserve">
Durahesive® huidplaat met microporeuze pleisterrand voor ingetrokken stoma’s</t>
  </si>
  <si>
    <t>Gesloten zakje OPAAK</t>
  </si>
  <si>
    <t>Gesloten zakje, OPAAK met ingebouwde filter</t>
  </si>
  <si>
    <t>Gesloten MINIZAKJE, OPAAK</t>
  </si>
  <si>
    <t>Open zakje TRANSPARANT met klem</t>
  </si>
  <si>
    <t>Open zakje OPAAK met klem</t>
  </si>
  <si>
    <t>Open minizakje OPAAK met klem</t>
  </si>
  <si>
    <t>Urostomie opvangzakje met plooikraantje</t>
  </si>
  <si>
    <t>Urostomie opvangzakje met ACCUSEAL® kraantje</t>
  </si>
  <si>
    <t>Urostomie MINI opvangzakje met plooikraantje</t>
  </si>
  <si>
    <t xml:space="preserve">Stomahesive® huidplaat </t>
  </si>
  <si>
    <t xml:space="preserve">Flexibele Stomahesive® huidplaat met dun profiel en microporeuze pleisterrand </t>
  </si>
  <si>
    <t>Stomahesive flexibele huidplaat, hydrocolloide pleisterrand</t>
  </si>
  <si>
    <t xml:space="preserve">Huidplaat van Stomahesive® </t>
  </si>
  <si>
    <t>Gesloten zakje, OPAAK, met tweezijdige zachte bekleding en verbeterd filter</t>
  </si>
  <si>
    <t>Gesloten zakje, TRANSPARANT, met éénzijdige zachte bekleding en verbeterd filter</t>
  </si>
  <si>
    <t xml:space="preserve"> Gesloten zakje, KLEIN, OPAAK, met tweezijdige zachte bekleding en verbeterd filter</t>
  </si>
  <si>
    <t xml:space="preserve"> OPAAK, met verbeterde filter en nieuwe Invisiclose® sluiting</t>
  </si>
  <si>
    <t xml:space="preserve"> TRANSPARANT, met verbeterde filter en nieuwe Invisiclose® sluiting</t>
  </si>
  <si>
    <t xml:space="preserve"> Transparant urostomiezakje met Accuseal® kraantje</t>
  </si>
  <si>
    <t xml:space="preserve"> Flexibele Stomahesive® huidplaat met dun profiel en microporeuze pleisterrand</t>
  </si>
  <si>
    <t>Gesloten zakje OPAAK met filter</t>
  </si>
  <si>
    <t>Urostomie opvangzakjes met Accuseal®- kraantje</t>
  </si>
  <si>
    <t xml:space="preserve">Gesloten zakje, OPAAK,tweezijdige zachte bekleding, filter en Stomahesive® </t>
  </si>
  <si>
    <t>Gesloten zakje, TRANSPARANT,  éénzijdige zachte bekleding, filter en Stomahesive®</t>
  </si>
  <si>
    <t>Gesloten zakje, KLEIN, OPAAK,  tweezijdige zachte bekleding,filter en Stomahesive®</t>
  </si>
  <si>
    <t>Gesloten zakje,Opaak</t>
  </si>
  <si>
    <t>Gesloten zakje,groot Opaak, 2-zijdig zachte bekleding,filter,kijkvenster,Stomahesive</t>
  </si>
  <si>
    <t>Gesloten zakje,medium Opaak, 2-zijdig zachte bekleding,filter,kijkvenster,Stomahesive</t>
  </si>
  <si>
    <t>Gesloten zakje,Opaak, 2-zijdig zachte bekleding,filter,Stomahesive</t>
  </si>
  <si>
    <t>Gesloten zakje,Klein,Opaak, 2-zijdig zachte bekleding,filter,Stomahesive</t>
  </si>
  <si>
    <t xml:space="preserve">
open zakje, OPAAK, tweenzijdige zachte bekleding, filter, Stomahesive® , Invisiclose®</t>
  </si>
  <si>
    <t xml:space="preserve">
open zakje, TRANSPARANT, éénzijdige zachte bekleding, filter, Stomahesive®  ,Invisiclose®</t>
  </si>
  <si>
    <t xml:space="preserve">
open zakje, TRANSPARANT, CONVEX, éénzijdige zachte bekleding, filter </t>
  </si>
  <si>
    <t>Open zakje, OPAAK, CONVEX invisiclose, filter</t>
  </si>
  <si>
    <t>Open zakje, transparant, filter, kijkvenster</t>
  </si>
  <si>
    <t>open zakje, opaak, filter, kijkvenster</t>
  </si>
  <si>
    <t>Urostomiezakje,(550 ml) transparant met buigkraantje, anti-refluxsysteem</t>
  </si>
  <si>
    <t>Urostomiezakje, STANDAARD, OPAAK (550 ml) met buigkraantje, anti-refluxsysteem</t>
  </si>
  <si>
    <t>Urostomiezakje, KLEIN, TRANSPARANT (350 ml) ,buigkraantje, anti-refluxsysteem</t>
  </si>
  <si>
    <t xml:space="preserve">Stomacap </t>
  </si>
  <si>
    <t>Open zakje, OPAAK, luchtig weefsel en één klem</t>
  </si>
  <si>
    <t>Open zakje, TRANSPARANT, luchtig weefsel en één klem</t>
  </si>
  <si>
    <t xml:space="preserve">Urostomiezakje, TRANSPARANT (550ml), met buigkraantje, anti-refluxkleppen en 2 adapters </t>
  </si>
  <si>
    <t>Ledigbaar ééndelig opvangzakje met huidbeschermer en Invisiclose® sluiting</t>
  </si>
  <si>
    <t>Ledigbaar ééndelig opvangzakje met huidbeschermer</t>
  </si>
  <si>
    <t>Huidplaat van Stomahesive®</t>
  </si>
  <si>
    <t>TRANSPARANT open zakje extra large</t>
  </si>
  <si>
    <t>TRANSPARANT open zakje met Invisiclose® sluiting</t>
  </si>
  <si>
    <t>Beschermplaat van Stomahesive®</t>
  </si>
  <si>
    <t>TRANSPARANT open zakje met klem</t>
  </si>
  <si>
    <t>Eéndelig pediatrisch open zakje met huidbeschermer + klem</t>
  </si>
  <si>
    <t>Eendelige urostomiezakje, met plooikraantje</t>
  </si>
  <si>
    <t>Pediatrische beschermplaat met microporeuze pleisterrrand</t>
  </si>
  <si>
    <t>Pediatrisch open zakje, TRANSPARANT</t>
  </si>
  <si>
    <t>Pediatrisch, urostomiezakje met plooikraantje</t>
  </si>
  <si>
    <t xml:space="preserve">
Set; 1 plastic 2 liter container, 1 tube met Accuseal® connectoren, 1 dop, universele connectoren, 1 beschermhoes</t>
  </si>
  <si>
    <t xml:space="preserve"> Regelbare gordel</t>
  </si>
  <si>
    <t>Huidcreme van gelatine-pectine</t>
  </si>
  <si>
    <t>Beschermende en genezende gelatine-pectine poeder voor de huid rond stoma’s</t>
  </si>
  <si>
    <t>Beschermende pasta voor de huid rond stoma’s, om oneffenheden in de huid op te vullen</t>
  </si>
  <si>
    <t xml:space="preserve">
Eéndelige irrigatieset: bevat 1 Visi-flow irrigator, 1 conus, 20 irrigatiezakken,1 klem, 1 borstel, 1 gordel</t>
  </si>
  <si>
    <t>Niltac lijmrestenverwijderaar; spray</t>
  </si>
  <si>
    <t>Niltac lijmrestenverwijderaar; doekjes (30 per doos)</t>
  </si>
  <si>
    <t>convex accordeon, durahesive huidplaat, hydrocolloide pleisterrand</t>
  </si>
  <si>
    <t>flexibele durahesive huidplaat, accordeon</t>
  </si>
  <si>
    <t>steriele bruggetjes</t>
  </si>
  <si>
    <t xml:space="preserve">
Post op set STERIEL,1 huidplaat, 1 ledigbaar X-groot zakje met Invisclose® sluiting, 1 lage druk adaptor/1 brug</t>
  </si>
  <si>
    <t>Diamètre
DIAMETER</t>
  </si>
  <si>
    <t>13-22 / 45 mm</t>
  </si>
  <si>
    <t>22-33 /45mm</t>
  </si>
  <si>
    <t>33-45 /57mm</t>
  </si>
  <si>
    <t>45-58 /70mm</t>
  </si>
  <si>
    <t>13-22 /45mm</t>
  </si>
  <si>
    <t>13/45mm</t>
  </si>
  <si>
    <t>16/45mm</t>
  </si>
  <si>
    <t>19/45mm</t>
  </si>
  <si>
    <t>22/45mm</t>
  </si>
  <si>
    <t>25/45mm</t>
  </si>
  <si>
    <t>28/45mm</t>
  </si>
  <si>
    <t>32/45mm</t>
  </si>
  <si>
    <t>35/45mm</t>
  </si>
  <si>
    <t>38/57mm</t>
  </si>
  <si>
    <t>41/57mm</t>
  </si>
  <si>
    <t>13-22mm</t>
  </si>
  <si>
    <t>22-33mm</t>
  </si>
  <si>
    <t>33-45mm</t>
  </si>
  <si>
    <t>32mm</t>
  </si>
  <si>
    <t>38mm</t>
  </si>
  <si>
    <t>45mm</t>
  </si>
  <si>
    <t>57mm</t>
  </si>
  <si>
    <t>70mm</t>
  </si>
  <si>
    <t>13-22/45 mm</t>
  </si>
  <si>
    <t>22-33/45 mm</t>
  </si>
  <si>
    <t>33-45/57 mm</t>
  </si>
  <si>
    <t>45-58/70 mm</t>
  </si>
  <si>
    <t>19/45 mm</t>
  </si>
  <si>
    <t>22/45 mm</t>
  </si>
  <si>
    <t>25/45 mm</t>
  </si>
  <si>
    <t>28/45 mm</t>
  </si>
  <si>
    <t>32/45 mm</t>
  </si>
  <si>
    <t>35/45 mm</t>
  </si>
  <si>
    <t>38/57 mm</t>
  </si>
  <si>
    <t>41/57 mm</t>
  </si>
  <si>
    <t>13-22/48 mm</t>
  </si>
  <si>
    <t>22-33/48 mm</t>
  </si>
  <si>
    <t>33-45/61 mm</t>
  </si>
  <si>
    <t>13-22/35 mm</t>
  </si>
  <si>
    <t>13-48 mm</t>
  </si>
  <si>
    <t>13-61 mm</t>
  </si>
  <si>
    <t>13-89 mm</t>
  </si>
  <si>
    <t>48 mm</t>
  </si>
  <si>
    <t>61 mm</t>
  </si>
  <si>
    <t>20/70 mm</t>
  </si>
  <si>
    <t>30 mm</t>
  </si>
  <si>
    <t>20/30mm</t>
  </si>
  <si>
    <t>30/40mm</t>
  </si>
  <si>
    <t>20-70mm</t>
  </si>
  <si>
    <t>25mm</t>
  </si>
  <si>
    <t>30mm</t>
  </si>
  <si>
    <t>40mm</t>
  </si>
  <si>
    <t xml:space="preserve">20/70 mm </t>
  </si>
  <si>
    <t>13/45 mm</t>
  </si>
  <si>
    <t>19/50 mm</t>
  </si>
  <si>
    <t>19/60 mm</t>
  </si>
  <si>
    <t>8/100 mm</t>
  </si>
  <si>
    <t>8/50 mm</t>
  </si>
  <si>
    <t>8/25 mm</t>
  </si>
  <si>
    <t>2000 ml</t>
  </si>
  <si>
    <t>106 cm</t>
  </si>
  <si>
    <t>30 g</t>
  </si>
  <si>
    <t>25 g</t>
  </si>
  <si>
    <t>60 g</t>
  </si>
  <si>
    <t>35/57 mm</t>
  </si>
  <si>
    <t>48/70 mm</t>
  </si>
  <si>
    <t>21/45 mm</t>
  </si>
  <si>
    <t>33/57 mm</t>
  </si>
  <si>
    <t>45/70 mm</t>
  </si>
  <si>
    <t>65 mm</t>
  </si>
  <si>
    <t>90 mm</t>
  </si>
  <si>
    <t>Post-Operatief</t>
  </si>
  <si>
    <t>New public price CvT per box</t>
  </si>
  <si>
    <t>Excl VAT (CvT)</t>
  </si>
  <si>
    <t>Colo Vlak</t>
  </si>
  <si>
    <t>Ileo Vlak</t>
  </si>
  <si>
    <t>Uro Vlak</t>
  </si>
  <si>
    <t>Colo Vlak Uitzonderlijk</t>
  </si>
  <si>
    <t>Ileo Vlak Uitzonderlijk</t>
  </si>
  <si>
    <t>Uro Vlak Uitzonderlijk</t>
  </si>
  <si>
    <t xml:space="preserve"> PLATE avec bord adhésif hydrocolloïdes </t>
  </si>
  <si>
    <t>PLATE avec adhésif souple - pour stomies rétractées</t>
  </si>
  <si>
    <t>Stomahésive® plate</t>
  </si>
  <si>
    <t>Stomahésive® flexible plate avec adhésif hydrocolloïde</t>
  </si>
  <si>
    <t xml:space="preserve">Durahésive® plate avec adhésif souple - pour stomies rétractées  </t>
  </si>
  <si>
    <t>Plate avec soufflet Stomahésive®</t>
  </si>
  <si>
    <t xml:space="preserve">Plate avec soufflet Durahesive® </t>
  </si>
  <si>
    <t>Poche fermée OPAQUE avec filtre intégré</t>
  </si>
  <si>
    <t>Poche fermée petite OPAQUE</t>
  </si>
  <si>
    <t xml:space="preserve">Poche vidable TRANSPARENTE avec fermeture invisiclose® et filtre intégré </t>
  </si>
  <si>
    <t>Poche vidable OPAQUE avec fermeture invisiclose® et filtre intégré</t>
  </si>
  <si>
    <t>pouche urostomie,standard,transparent,robinet souple</t>
  </si>
  <si>
    <t>pouche urostomie,petite,transparent,robinet souple</t>
  </si>
  <si>
    <t xml:space="preserve">PLATE avec bord adhésif hydrocolloïde - </t>
  </si>
  <si>
    <t xml:space="preserve">Plate  adhésif souple - pour stomies rétractées - </t>
  </si>
  <si>
    <t>plate Stomahésive®</t>
  </si>
  <si>
    <t xml:space="preserve"> plate Stomahésive® ULTRA</t>
  </si>
  <si>
    <t>Stomahésive® flexible avec adhésif microporeux</t>
  </si>
  <si>
    <t>Stomahésive® flexible avec adhésif hydrocolloïde</t>
  </si>
  <si>
    <t xml:space="preserve"> Durahesive® et adhésif microporeux pour stomies rétractées </t>
  </si>
  <si>
    <t>Poche fermée OPAQUE</t>
  </si>
  <si>
    <t>Poche fermée MINI, OPAQUE</t>
  </si>
  <si>
    <t>Poche vidable TRANSPARENTE avec clamp</t>
  </si>
  <si>
    <t xml:space="preserve">Poche vidable OPAQUE avec clamp </t>
  </si>
  <si>
    <t>Poche vidable MINI OPAQUE avec clamp</t>
  </si>
  <si>
    <t>Poche vidable TRANSPARENTE avec fermeture invisiclose® et filtre intégré</t>
  </si>
  <si>
    <t xml:space="preserve">Poche vidable OPAQUE avec fermeture invisiclose® et filtre intégré </t>
  </si>
  <si>
    <t xml:space="preserve">Poche pour urostomie avec robinet pliable </t>
  </si>
  <si>
    <t>Poche pour urostomie avec robinet ACCUSEAL®</t>
  </si>
  <si>
    <t>MINI poche pour urostomie avec robinet pliable</t>
  </si>
  <si>
    <t xml:space="preserve">Barrière cutanée PLATE avec bord adhésive hydrocolloïde - </t>
  </si>
  <si>
    <t xml:space="preserve">plate adhésif microporeux - pour stomies rétractées </t>
  </si>
  <si>
    <t>Stomahésive® flexible mince avec adhésif microporeux</t>
  </si>
  <si>
    <t>Barriere cutanee stomahesive flexible, adhesif hydrocolloid</t>
  </si>
  <si>
    <t>OPAQUE, avec surface textile des deux côtés et filtre amélioré</t>
  </si>
  <si>
    <t xml:space="preserve">TRANSPARENTE, avec surface textile d'un côté et filtre amélioré </t>
  </si>
  <si>
    <t>PETITE, OPAQUE surface textile des deux côtés et filtre amélioré</t>
  </si>
  <si>
    <t>Poche vidable redessinée, OPAQUE, avec filtre amélioré et nouvelle fermeture Invisiclose®</t>
  </si>
  <si>
    <t>Poche vidable redessinée, TRANSPARENTE, avec filtre amélioré et nouvelle fermeture Invisiclose®</t>
  </si>
  <si>
    <t xml:space="preserve">Poche d'urostomie transparent avec robinet Accuseal® </t>
  </si>
  <si>
    <t xml:space="preserve">Barrière cutanée Stomahésive® flexible mince avec adhésif microporeux </t>
  </si>
  <si>
    <t>Barrière cutanée Stomahésive® ULTRA</t>
  </si>
  <si>
    <t xml:space="preserve">Poche fermée OPAQUE avec filtre </t>
  </si>
  <si>
    <t>Poche vidable OPAQUE avec clamp</t>
  </si>
  <si>
    <t xml:space="preserve">Poches pour urostomie avec robinet Accuseal® </t>
  </si>
  <si>
    <t>Poche fermée redessinée OPAQUE, surface textile des deux côtés, filtre amélioré ,adhésif ,Stomahésive®</t>
  </si>
  <si>
    <t>Poche fermée redessinée TRANSPARENTE,  surface textile d'un côté, filtre amélioré ,adhésif ,Stomahésive®</t>
  </si>
  <si>
    <t>Poche fermée , PETITE, OPAQUE,  surface textile des deux côtés, filtre amélioré et adhésif en Stomahésive®</t>
  </si>
  <si>
    <t>Poche  fermée 1 opaque malleable</t>
  </si>
  <si>
    <t xml:space="preserve">Poche  fermée,Grande,opaque,surface textile des deus cotes,filtre,adhesif,Stomahesive </t>
  </si>
  <si>
    <t>Poche  fermée,Medium,opaque,surface textile des deus cotes,filtre,adhesif,Stomahesive</t>
  </si>
  <si>
    <t xml:space="preserve">Poche  fermée,,opaque,surface textile des deus cotes,filtre,adhesif,Stomahesive </t>
  </si>
  <si>
    <t>Poche  fermée,petite,opaque,surface textile des deus cotes,filtre,adhesif,Stomahesive</t>
  </si>
  <si>
    <t>Poche vidable  OPAQUE, surface textile des deux côtés, filtre , adhésif en Stomahésive® , Invisiclose®</t>
  </si>
  <si>
    <t>Poche vidableTRANSPARENTE, surface textile des deux côtés, filtre , adhésif ,Stomahésive® , Invisiclose®</t>
  </si>
  <si>
    <t>Poche vidable  TRANSPARENTE, CONVEXE, surface textile d'un côté, filtre , adhésif en Stomahésive® Invisiclose®</t>
  </si>
  <si>
    <t>Poche vidable redessinée OPAQUE, CONVEXE, surface textile d'un côté, filtre , adhésif /Stomahésive® /Invisiclose®</t>
  </si>
  <si>
    <t>poche vidable, transparente, filtre, fenetre visualisation</t>
  </si>
  <si>
    <t>poche vidable, opaque, filtre, fenetre visualisation</t>
  </si>
  <si>
    <t>Poche d'urostomie, STANDARD, TRANSPARENTE (550 ml)robinet pliable, système anti-reflux / adhésif /Stomahésive®</t>
  </si>
  <si>
    <t xml:space="preserve">Poche d'urostomie, STANDARD, OPAQUE (550 ml) robinet pliable, système anti-reflux et adhésif/ Stomahésive® </t>
  </si>
  <si>
    <t>Poche d'urostomie, PETITE, TRANSPARENTE (350 ml),robinet pliable, système anti-reflux adhésif ,Stomahésive®</t>
  </si>
  <si>
    <t>Stomacap</t>
  </si>
  <si>
    <t>Poche vidable, OPAQUE, texture aérée et un clap</t>
  </si>
  <si>
    <t>Poche vidable, TRANSPARENTE, texture aérée et un clap</t>
  </si>
  <si>
    <t>Poche d'urostomie TRANSPARENTE (550ml), valve anti-reflux et 2 adaptateurs</t>
  </si>
  <si>
    <t>Poche de récolte - 1 pièce avec protecteur cutané et fermeture Invisiclose®</t>
  </si>
  <si>
    <t>Poche de récolte une pièce avec protecteur cutané</t>
  </si>
  <si>
    <t>Barrière cutanée en Stomahésive®</t>
  </si>
  <si>
    <t>Poche vidable TRANSPARENTE extra-large</t>
  </si>
  <si>
    <t>Poche vidable TRANSPARENTE avec fermeture Invisiclose®</t>
  </si>
  <si>
    <t>Poche vidable une pièce pédiatrique avec barrière protectrice + clamp</t>
  </si>
  <si>
    <t>Poche d'urostomie une pièce avec robinet pliable</t>
  </si>
  <si>
    <t>Barrière cutanée pédiatrique avec adhésif microporeux</t>
  </si>
  <si>
    <t>Poche vidable pédiatrique, TRANSPARENTE</t>
  </si>
  <si>
    <t>Poche d'urostomie pédiatrique avec robinet pliable</t>
  </si>
  <si>
    <t>Set; plastique de 2 litres, d'1 tube muni de connecteurs Accuseal®, d'1 bouchon, d'embouts universels, d'1 housse</t>
  </si>
  <si>
    <t>Ceinture adaptable</t>
  </si>
  <si>
    <t>Crème cutanée de gélatine-pectine</t>
  </si>
  <si>
    <t xml:space="preserve">Poudre protectrice et cicatrisante pour la peau autour de la stomie </t>
  </si>
  <si>
    <t>Pâte protectrice pour la peau autour de la stomie, permet d'égaliser les plis cutanés</t>
  </si>
  <si>
    <t>Set d'irrigation 1 pièce contenant 1 irrigateur Visi-flow, 1 cône, 20 manchons, 1 clamp, 1 brosse, 1 ceinture</t>
  </si>
  <si>
    <t>Niltac spray</t>
  </si>
  <si>
    <t>Niltac lingettes</t>
  </si>
  <si>
    <t xml:space="preserve">convex accordeon durahesive barriere cutanee convexe avec soufflet, durahesive adhesif hydrocolloide </t>
  </si>
  <si>
    <t xml:space="preserve">barriere cutanee, flexible, durahesive, accordeon soufflet </t>
  </si>
  <si>
    <t>baguettes cintrees steriles</t>
  </si>
  <si>
    <t>Set postopératoire STERILE,1 support cutané, 1 poche Invisiclose®, 1 adaptateur à faible pression et 1 baguette</t>
  </si>
  <si>
    <t>Colo Plat</t>
  </si>
  <si>
    <t>Ileo Plat</t>
  </si>
  <si>
    <t>Uro Plat</t>
  </si>
  <si>
    <t>Colo convexe</t>
  </si>
  <si>
    <t>Ileo convexe</t>
  </si>
  <si>
    <t>Uro convexe</t>
  </si>
  <si>
    <t>Colo Plat Exceptionnel</t>
  </si>
  <si>
    <t>Ileo Plat Exceptionnel</t>
  </si>
  <si>
    <t>Uro Plat Exceptionnel</t>
  </si>
  <si>
    <t>Colo convexe Exceptionnel</t>
  </si>
  <si>
    <t>Ileo convexe Exceptionnel</t>
  </si>
  <si>
    <t>Uro convexe Exceptionnel</t>
  </si>
  <si>
    <t>Restant</t>
  </si>
  <si>
    <t>Performance</t>
  </si>
  <si>
    <t>Omschrijving</t>
  </si>
  <si>
    <t>Systeem</t>
  </si>
  <si>
    <t>Vorm</t>
  </si>
  <si>
    <t>Inhoud per doos</t>
  </si>
  <si>
    <t>Aantal dozen</t>
  </si>
  <si>
    <t xml:space="preserve"> </t>
  </si>
  <si>
    <t>Instructie vergoedingen calculator</t>
  </si>
  <si>
    <t xml:space="preserve">In C4 verschijnt het budget in euro's </t>
  </si>
  <si>
    <t xml:space="preserve">De producten staan vermeld met hun bestelnummer. Als u het bestelnummer aanklikt of zelf intikt, ziet u in de cel ernaast een korte omschrijving van het product. </t>
  </si>
  <si>
    <t xml:space="preserve">In cel R2 ziet u de publieksprijs van het product per box </t>
  </si>
  <si>
    <t xml:space="preserve">In cel T2 verschijnt nu het totaal bedrag voor het aantal boxen van het product. </t>
  </si>
  <si>
    <t xml:space="preserve">klik op het pijltje en klik het juiste prestatienummer aan (elk budgt heeft een eigen nummer).
Je kunt ook zelf het nummer intikken. 
In cel D2 ziet u het budgetnummer beschreven. </t>
  </si>
  <si>
    <r>
      <rPr>
        <b/>
        <sz val="11"/>
        <color theme="1"/>
        <rFont val="Calibri"/>
        <family val="2"/>
        <scheme val="minor"/>
      </rPr>
      <t>Klik op cel C2</t>
    </r>
    <r>
      <rPr>
        <sz val="11"/>
        <color theme="1"/>
        <rFont val="Calibri"/>
        <family val="2"/>
        <scheme val="minor"/>
      </rPr>
      <t xml:space="preserve"> -&gt;  rechts verschijnt nu een pijltje waarmee u  verschillende opties uitklapt en aan kunt klikken </t>
    </r>
  </si>
  <si>
    <r>
      <rPr>
        <b/>
        <sz val="11"/>
        <color theme="1"/>
        <rFont val="Calibri"/>
        <family val="2"/>
        <scheme val="minor"/>
      </rPr>
      <t>Ga naar M2</t>
    </r>
    <r>
      <rPr>
        <sz val="11"/>
        <color theme="1"/>
        <rFont val="Calibri"/>
        <family val="2"/>
        <scheme val="minor"/>
      </rPr>
      <t xml:space="preserve"> en selecteer het product dat u wilt bestellen. </t>
    </r>
  </si>
  <si>
    <r>
      <rPr>
        <b/>
        <sz val="11"/>
        <color theme="1"/>
        <rFont val="Calibri"/>
        <family val="2"/>
        <scheme val="minor"/>
      </rPr>
      <t xml:space="preserve">Ga naar S2 </t>
    </r>
    <r>
      <rPr>
        <sz val="11"/>
        <color theme="1"/>
        <rFont val="Calibri"/>
        <family val="2"/>
        <scheme val="minor"/>
      </rPr>
      <t xml:space="preserve">en vul het aantal boxen dat u wilt bestellen in. </t>
    </r>
  </si>
  <si>
    <r>
      <rPr>
        <b/>
        <sz val="11"/>
        <color theme="1"/>
        <rFont val="Calibri"/>
        <family val="2"/>
        <scheme val="minor"/>
      </rPr>
      <t xml:space="preserve">Herhaal </t>
    </r>
    <r>
      <rPr>
        <sz val="11"/>
        <color theme="1"/>
        <rFont val="Calibri"/>
        <family val="2"/>
        <scheme val="minor"/>
      </rPr>
      <t>stap 3 (Cel M3 – 9) and stap 4 tot u alles heeft besteld.</t>
    </r>
  </si>
  <si>
    <r>
      <rPr>
        <b/>
        <sz val="11"/>
        <color theme="1"/>
        <rFont val="Calibri"/>
        <family val="2"/>
        <scheme val="minor"/>
      </rPr>
      <t>Ga naar cel C5</t>
    </r>
    <r>
      <rPr>
        <sz val="11"/>
        <color theme="1"/>
        <rFont val="Calibri"/>
        <family val="2"/>
        <scheme val="minor"/>
      </rPr>
      <t>. 
Hier zit u voor welk bedrag u heeft besteld.</t>
    </r>
  </si>
  <si>
    <r>
      <rPr>
        <b/>
        <sz val="11"/>
        <color theme="1"/>
        <rFont val="Calibri"/>
        <family val="2"/>
        <scheme val="minor"/>
      </rPr>
      <t>Ga naar cel C7</t>
    </r>
    <r>
      <rPr>
        <sz val="11"/>
        <color theme="1"/>
        <rFont val="Calibri"/>
        <family val="2"/>
        <scheme val="minor"/>
      </rPr>
      <t xml:space="preserve">
Hier ziet u hoeveel budget u nog over heeft  (C7 = C4 – C5).</t>
    </r>
  </si>
  <si>
    <t xml:space="preserve">huidplaat stomahesive® flexibel pleisterrand </t>
  </si>
  <si>
    <t xml:space="preserve">Little ones stomahesive® huidplaat pleisterrand </t>
  </si>
  <si>
    <t xml:space="preserve">ileozakje standaard beige clip  </t>
  </si>
  <si>
    <t xml:space="preserve">ileozakje standaard beige clip </t>
  </si>
  <si>
    <t xml:space="preserve">ileozakje standaard transparant zonder filter clip </t>
  </si>
  <si>
    <t xml:space="preserve"> urinezakje standaard transparant buigkraantje </t>
  </si>
  <si>
    <t>urinezakje klein transparant buigkraantje</t>
  </si>
  <si>
    <t>Little ones urinezakje standaard transparant buigkraantje</t>
  </si>
  <si>
    <t xml:space="preserve">urinezakje standaard transparant accuseal draaikraantje </t>
  </si>
  <si>
    <t>urinezakje, standaar, opaak, accuseal draaikraantje</t>
  </si>
  <si>
    <t>Barrière  cutanée stomahésive® flexible avec adhésif  souple microporeux</t>
  </si>
  <si>
    <t>Barrière cutanée stomahesive® pédiatrique avec adhésif microporeux</t>
  </si>
  <si>
    <t>Poche vidable, standard, transparent avec clamp sans filtre</t>
  </si>
  <si>
    <t>poche urostomie,standard,transparent,robinet pliable</t>
  </si>
  <si>
    <t>poche urostomie, petite, transparent, robinet pliable</t>
  </si>
  <si>
    <t>poche urostomie pediatrique, standard, transparent, robinet pliable</t>
  </si>
  <si>
    <t>poche urostomie, standard, transparent, robinet ACCUSEAL®</t>
  </si>
  <si>
    <t>poche urostomie, standard, opaque, robinet ACCUSEAL®</t>
  </si>
  <si>
    <t>CLT 113</t>
  </si>
  <si>
    <t>CLT 125</t>
  </si>
  <si>
    <t>CLT 128</t>
  </si>
  <si>
    <t>CLT 132</t>
  </si>
  <si>
    <t>CLT 135</t>
  </si>
  <si>
    <t>CLT 138</t>
  </si>
  <si>
    <t>CLT 145</t>
  </si>
  <si>
    <t>COLOMATE gesloten zakjes large/beige met kijkvenster/filter-poche de colostomie beige avec fenêtre/large</t>
  </si>
  <si>
    <t>CMLT 113</t>
  </si>
  <si>
    <t>COLOMATE gesloten zakjes medium-large/beige met kijkvenster/filter-poche de colostomie beige avec fenêtre/medium-large</t>
  </si>
  <si>
    <t>CMLT 125</t>
  </si>
  <si>
    <t>CMLT 128</t>
  </si>
  <si>
    <t>CMLT 132</t>
  </si>
  <si>
    <t>CMLT 135</t>
  </si>
  <si>
    <t>CMLT 138</t>
  </si>
  <si>
    <t>CMLT 145</t>
  </si>
  <si>
    <t>CCB 113</t>
  </si>
  <si>
    <t>COLOMATE stomacaps beige/filter</t>
  </si>
  <si>
    <t>CXLT 110</t>
  </si>
  <si>
    <t>COLOMATE Colovaal XL/beige met kijkvenster/ovaal/filter -poche de colostomie beige avec fenêtre/XL/ovale</t>
  </si>
  <si>
    <t>CLTC 113-35</t>
  </si>
  <si>
    <t>COLOMATE gesloten zakjes large/beige met kijkvenster/convex/filter -poche de colostomie beige avec fenêtre/large/convex</t>
  </si>
  <si>
    <t>CLTC 113-44</t>
  </si>
  <si>
    <t>CXLTC 113-54</t>
  </si>
  <si>
    <t>COLOMATE gesloten zakjes X-large/beige met kijkvenster/convex/filter -poche de colostomie beige avec fenêtre/X-large/convex</t>
  </si>
  <si>
    <t>CLTC 125</t>
  </si>
  <si>
    <t>CLTC 128</t>
  </si>
  <si>
    <t>CLTC 132</t>
  </si>
  <si>
    <t>CLTC 135</t>
  </si>
  <si>
    <t>CLTC 138</t>
  </si>
  <si>
    <t>CLTC 141</t>
  </si>
  <si>
    <t>CLTCO 113-44</t>
  </si>
  <si>
    <t>COLOMATE gesloten zakjes large/beige met kijkvenster/convex ovaal/filter - poche de colostomie beige avec fenêtre/large/convex ovale</t>
  </si>
  <si>
    <t>CLTCO 113-54</t>
  </si>
  <si>
    <t>COLOMATE gesloten zakjes XL/beige met kijkvenster/convex ovaal/filter- poche de colostomie beige avec fenêtre/X-large/convex ovale</t>
  </si>
  <si>
    <t>ILTV 113</t>
  </si>
  <si>
    <t>ILEOMATE open zakjes large/beige met kijkvenster/klittenband/filter/GoreTex-poche d'íléostomie beige avec fenêtre/large/filtre/velcro</t>
  </si>
  <si>
    <t>IMTV 113</t>
  </si>
  <si>
    <t>ILEOMATE open zakjes medium/beige met kijkvenster/klittenband/filter/GoreTex-poche d'íléostomie beige avec fenêtre/medium/filtre/velcro</t>
  </si>
  <si>
    <t>IXST 110</t>
  </si>
  <si>
    <t>ILEOMATE ileostomie fistelzakjes X-small/transparant/draadclip/filter-poche d'íléostomie transp./X-small</t>
  </si>
  <si>
    <t>IXST 100B</t>
  </si>
  <si>
    <t>ILEOMATE multi-functioneel kinder-/fistelzakje X-small/transparant/</t>
  </si>
  <si>
    <t>ILTOV 110</t>
  </si>
  <si>
    <t>ILEOMATE Ileovaal verticaal/large/beige met kijkvenster//klittenb./filter/GT-ileoval vertical/beige avec fenêtre/large/filtre/velcro</t>
  </si>
  <si>
    <t>IXLTV 110</t>
  </si>
  <si>
    <t>ILEOMATE Ileovaal horizontaal/XL/beige met kijkvenster/klittenb./filter/GT-ileoval vertical/beige avec fenêtre/XL/filtre/velcro</t>
  </si>
  <si>
    <t>ILTO 110B</t>
  </si>
  <si>
    <t>ILEOMATE high outputzak L/beige met kijkvenster/verticaal ovaal/filter/afvoerkraan- poche d'íléostomie beige avec fenêtre/high output/large</t>
  </si>
  <si>
    <t>IXLT 110B</t>
  </si>
  <si>
    <t>ILEOMATE high outputzak XL/beige met kijkvenster/horizont.ovaal/filter/afvoerkraan- poche d'íléostomie beige avec fenêtre/high output/XL</t>
  </si>
  <si>
    <t>ILTC 113-35</t>
  </si>
  <si>
    <t>ILEOMATE open zakjes large/beige met kijkvenster/convex/klittenband/filter/GoreTex-poche d'íléostomie beige avec fenêtre/large/velcro/convex/filtre</t>
  </si>
  <si>
    <t>ILTC 113-44</t>
  </si>
  <si>
    <t>IXLTC 113-54</t>
  </si>
  <si>
    <t>ILEOMATE open zakjes X-large/beige met kijkvenster/convex/klittenband/filter/GoreTex-poche d'íléostomie beige avec fenêtre/X-large/velcro/convex/filtre</t>
  </si>
  <si>
    <t>ILTC 125</t>
  </si>
  <si>
    <t>ILTC 128</t>
  </si>
  <si>
    <t>ILTC 132</t>
  </si>
  <si>
    <t>ILTC 135</t>
  </si>
  <si>
    <t>IMTC 113-35</t>
  </si>
  <si>
    <t>ILEOMATE open zakjes medium/beige met kijkvenster/convex/klittenband/filter/GoreTex-poche d'íléostomie beige avec fenêtre/medium/velcro/convex/filtre</t>
  </si>
  <si>
    <t>IMTC 113-44</t>
  </si>
  <si>
    <t>IMTC 125</t>
  </si>
  <si>
    <t>IMTC 128</t>
  </si>
  <si>
    <t>ILTCO 113-44</t>
  </si>
  <si>
    <t>ILEOMATE ileozak L/beige met kijkvenster/convex horizontaal ovaal/klittenb/filter/GT-poche d'íléostomie beige avec fenêtre/large/velcro/convex ovale/filtre</t>
  </si>
  <si>
    <t>ILTCO 113-54</t>
  </si>
  <si>
    <t>ILEOMATE ileozak XLbeige met kijkvenster/convex horizontaal ovaal/klittenb/filter/GT-poche d'íléostomie beige avec fenêtre/X-large/velcro/convex ovale/filtre</t>
  </si>
  <si>
    <t>ILTCO 113-44V</t>
  </si>
  <si>
    <t>ILEOMATE ileozak L/beige met kijkvenster/convex verticaal ovaal/klittenb/filt/GoreTex-poche d'íléostomie beige avec fenêtre/large/velcro/convex ovale vertical/filtre</t>
  </si>
  <si>
    <t>ILTCO 113-54V</t>
  </si>
  <si>
    <t>ILEOMATE ileozak XL/beige met kijkvenster/convex verticaal ovaal/klittenb/filt/GoreTex-poche d'íléostomie beige avec fenêtre/XL/velcro/convex ovale vertical/filtre</t>
  </si>
  <si>
    <t>ULT 113B</t>
  </si>
  <si>
    <t>UROMATE urozakjes large/beige met kijkvenster/bodemkraantje--poche d'urostomie beige avec fenêtre/large/robinet de fond</t>
  </si>
  <si>
    <t>UXST 110B</t>
  </si>
  <si>
    <t>UROMATE urozakjes X-Small/transparant/bodemkraantje-poche d'urostomie transp/X-small/robinet de fond</t>
  </si>
  <si>
    <t>ULTC 113B-35</t>
  </si>
  <si>
    <t>UROMATE urozakjes large/beige met kijkvenster/convex/bodemkraantje-poche d'urostomie beige avec fenêtre/large/convex/robinet de fond</t>
  </si>
  <si>
    <t>ULTC 113B-44</t>
  </si>
  <si>
    <t>ULTC 119B</t>
  </si>
  <si>
    <t>ULTC 122B</t>
  </si>
  <si>
    <t>ULTC 125B</t>
  </si>
  <si>
    <t>ULTC 128B</t>
  </si>
  <si>
    <t>ULTC 132B</t>
  </si>
  <si>
    <t>ULTC 135B</t>
  </si>
  <si>
    <t>ULTC 138B</t>
  </si>
  <si>
    <t>ULTCO 113B-44</t>
  </si>
  <si>
    <t>UROMATE urozakjes large/beige met kijkvenster/convex/ovaal/bodemkraan-poche d'urostomie beige avec fenêtre/large/convex ovale/robinet de fond</t>
  </si>
  <si>
    <t>FSS 3813</t>
  </si>
  <si>
    <t xml:space="preserve">COMBIMATE SUPERSOFT hydrocolloïd plakken -support SuperSoft 38 mm </t>
  </si>
  <si>
    <t>FSS 4513</t>
  </si>
  <si>
    <t xml:space="preserve">COMBIMATE SUPERSOFT hydrocolloïd plakken -support SuperSoft 45 mm </t>
  </si>
  <si>
    <t>FSS 4522</t>
  </si>
  <si>
    <t>FSS 4525</t>
  </si>
  <si>
    <t>FSS 4528</t>
  </si>
  <si>
    <t>FSS 5713</t>
  </si>
  <si>
    <t xml:space="preserve">COMBIMATE SUPERSOFT hydrocolloïd plakken -support SuperSoft 57 mm </t>
  </si>
  <si>
    <t>FSS 5732</t>
  </si>
  <si>
    <t>FSS 5735</t>
  </si>
  <si>
    <t>FSS 7013</t>
  </si>
  <si>
    <t xml:space="preserve">COMBIMATE SUPERSOFT hydrocolloïd plakken -support SuperSoft 70 mm </t>
  </si>
  <si>
    <t>FSSL 4513</t>
  </si>
  <si>
    <t>COMBIMATE SUPERSOFT XL hydrocolloïd plakken-support SuperSoft XL 45 mm 15 x 15 cm</t>
  </si>
  <si>
    <t>FSSL 5713</t>
  </si>
  <si>
    <t>COMBIMATE SUPERSOFT XL hydrocolloïd plakken-support SuperSoft XL 57 mm 15 x 15 cm</t>
  </si>
  <si>
    <t>FSSL 7013</t>
  </si>
  <si>
    <t>COMBIMATE SUPERSOFT XL hydrocolloïd plakken-support SuperSoft XL 70 mm 15 x 15 cm</t>
  </si>
  <si>
    <t>FSSL 8513</t>
  </si>
  <si>
    <t>COMBIMATE SUPERSOFT XL hydrocolloïd plakken-support SuperSoft XL 85 mm 15 x 15 cm</t>
  </si>
  <si>
    <t>FSSL 10013</t>
  </si>
  <si>
    <t>COMBIMATE SUPERSOFT XL hydrocolloïd plakken-support SuperSoft XL 100 mm 15 x 15 cm</t>
  </si>
  <si>
    <t>FFB 3813</t>
  </si>
  <si>
    <t>COMBIMATE SUPERFLEX plakken -support SuperFlex  38 mm beige ø 12 cm</t>
  </si>
  <si>
    <t>FFB 4513</t>
  </si>
  <si>
    <t>COMBIMATE SUPERFLEX plakken -support SuperFlex  45 mm beige ø 12 cm</t>
  </si>
  <si>
    <t>FFB 4522</t>
  </si>
  <si>
    <t>FFB 4525</t>
  </si>
  <si>
    <t>FFB 4528</t>
  </si>
  <si>
    <t>FFB 5713</t>
  </si>
  <si>
    <t>COMBIMATE SUPERFLEX plakken -support SuperFlex  57 mm beige ø 12 cm</t>
  </si>
  <si>
    <t>FFB 5732</t>
  </si>
  <si>
    <t>FFB 5735</t>
  </si>
  <si>
    <t>FFB 7013</t>
  </si>
  <si>
    <t>COMBIMATE SUPERFLEX plakken -support SuperFlex  70 mm beige ø 15 cm</t>
  </si>
  <si>
    <t>FSC 5713-36</t>
  </si>
  <si>
    <t xml:space="preserve">COMBIMATE Soft Convex plakken- support Soft Convex 57 mm </t>
  </si>
  <si>
    <t>FSC 5716</t>
  </si>
  <si>
    <t>FSC 5719</t>
  </si>
  <si>
    <t>FSC 5722</t>
  </si>
  <si>
    <t>FSC 5725</t>
  </si>
  <si>
    <t>FSC 5730</t>
  </si>
  <si>
    <t>FSC 5735</t>
  </si>
  <si>
    <t>FSCO 5713-44</t>
  </si>
  <si>
    <t>COMBIMATE Soft Convex Ovaal plakken -support Soft Convex ovale 57 mm</t>
  </si>
  <si>
    <t>FSCO 7013-54</t>
  </si>
  <si>
    <t xml:space="preserve">COMBIMATE Soft Convex Ovaal plakken-support Soft Convex ovale 70 mm </t>
  </si>
  <si>
    <t>FC 3813-20</t>
  </si>
  <si>
    <t xml:space="preserve">COMBIMATE SUPERSOFT Convex plakken-support 38 mm </t>
  </si>
  <si>
    <t>FC 3819</t>
  </si>
  <si>
    <t>FC 4513-30</t>
  </si>
  <si>
    <t xml:space="preserve">COMBIMATE SUPERSOFT Convex plakken-support 45 mm </t>
  </si>
  <si>
    <t>FC 4522</t>
  </si>
  <si>
    <t>FC 4525</t>
  </si>
  <si>
    <t>FC 4528</t>
  </si>
  <si>
    <t>FC 5713-36</t>
  </si>
  <si>
    <t xml:space="preserve">COMBIMATE SUPERSOFT Convex plakken-support 57 mm </t>
  </si>
  <si>
    <t>FC 5713-42</t>
  </si>
  <si>
    <t>FC 5732</t>
  </si>
  <si>
    <t>FC 5735</t>
  </si>
  <si>
    <t>FC 5738</t>
  </si>
  <si>
    <t>FC 5741</t>
  </si>
  <si>
    <t>FC 7013-45</t>
  </si>
  <si>
    <t xml:space="preserve">COMBIMATE SUPERSOFT Convex plakken-support 70 mm </t>
  </si>
  <si>
    <t>FC 7013-55</t>
  </si>
  <si>
    <t>FXC 4513-22</t>
  </si>
  <si>
    <t xml:space="preserve">COMBIMATE SUPERSOFT XtraConvex plakken -support 45 mm </t>
  </si>
  <si>
    <t>FXC 5713-33</t>
  </si>
  <si>
    <t xml:space="preserve">COMBIMATE SUPERSOFT XtraConvex plakken -support 57 mm </t>
  </si>
  <si>
    <t>FXC 5728</t>
  </si>
  <si>
    <t>COMBIMATE SUPERSOFT XtraConvex plakken -support 57 mm</t>
  </si>
  <si>
    <t>FXC 7013-45</t>
  </si>
  <si>
    <t xml:space="preserve">COMBIMATE SUPERSOFT XtraConvex plakken -support 70 mm </t>
  </si>
  <si>
    <t>CLB 245</t>
  </si>
  <si>
    <t>COMBIMATE colozakjes large/beige/filter-poches fermées 45 mm</t>
  </si>
  <si>
    <t>CLB 257</t>
  </si>
  <si>
    <t>COMBIMATE colozakjes large/beige/filter-poches fermées 57 mm</t>
  </si>
  <si>
    <t>CLB 270</t>
  </si>
  <si>
    <t>COMBIMATE colozakjes large/beige/filter-poches fermées 70 mm</t>
  </si>
  <si>
    <t>CMLB 245</t>
  </si>
  <si>
    <t>COMBIMATE colozakjes medium-large/beige/filter-poches fermées 45 mm</t>
  </si>
  <si>
    <t>CMLB 257</t>
  </si>
  <si>
    <t>COMBIMATE colozakjes medium-large/beige/filter-poches fermées 57 mm</t>
  </si>
  <si>
    <t>CMLB 270</t>
  </si>
  <si>
    <t>COMBIMATE colozakjes medium-large/beige/filter-poches fermées 70 mm</t>
  </si>
  <si>
    <t>ILBV 245</t>
  </si>
  <si>
    <t>COMBIMATE ileozakjes large/beige/klittenband/filter/GoreTex-poches vidables beige/large/filtre/velcro 45 mm</t>
  </si>
  <si>
    <t>ILBV 257</t>
  </si>
  <si>
    <t>COMBIMATE ileozakjes large/beige/klittenband/filter/GoreTex-poches vidables beige/large/filtre/velcro 57 mm</t>
  </si>
  <si>
    <t>ILBV 270</t>
  </si>
  <si>
    <t>COMBIMATE ileozakjes large/beige/klittenband/filter/GoreTex-poches vidables beige/large/filtre/velcro 70 mm</t>
  </si>
  <si>
    <t>IXLTV 285</t>
  </si>
  <si>
    <t>COMBIMATE ileozakjes X-large/beige/klittenband/filter/GoreTex-poches vidables beige/XL/filtre/velcro 85 mm</t>
  </si>
  <si>
    <t>IXLTV 2100</t>
  </si>
  <si>
    <t>COMBIMATE ileozakjes X-large/beige/klittenband/filter/GoreTex-poches vidables beige/XL/filtre/velcro 100 mm</t>
  </si>
  <si>
    <t>ILT 257B</t>
  </si>
  <si>
    <t>COMBIMATE high outputzakken beige met kijkvenster/filter/afvoerkraantje-poches vidables beige avec fenêtre/high output/large 57 mm</t>
  </si>
  <si>
    <t>ILT 270B</t>
  </si>
  <si>
    <t>COMBIMATE high outputzakken beige met kijkvenster/filter/afvoerkraantje-poches vidables beige avec fenêtre/high output/large 70 mm</t>
  </si>
  <si>
    <t>IXLT 285B</t>
  </si>
  <si>
    <t>COMBIMATE high outputzakken beige met kijkvenster/filter/afvoerkraantje-poches vidables beige avec fenêtre/high output/XL 85 mm</t>
  </si>
  <si>
    <t>IXLT 2100B</t>
  </si>
  <si>
    <t>COMBIMATE high outputzakken beige met kijkvenster/filter/afvoerkraantje-poches vidables beige avec fenêtre/high output/XL 100 mm</t>
  </si>
  <si>
    <t>ULT 238B</t>
  </si>
  <si>
    <t>COMBIMATE urozakjes large/beige met kijkvenster/bodemkraantje-poches d'urostomie beige avec fenêtre/large/robinet de fond 38 mm</t>
  </si>
  <si>
    <t>ULT 245B</t>
  </si>
  <si>
    <t>COMBIMATE urozakjes large/beige met kijkvenster/bodemkraantje-poches d'urostomie beige avec fenêtre/large/robinet de fond 45 mm</t>
  </si>
  <si>
    <t>ULT 257B</t>
  </si>
  <si>
    <t>COMBIMATE urozakjes large/beige met kijkvenster/bodemkraantje-poches d'urostomie beige avec fenêtre/large/robinet de fond 57 mm</t>
  </si>
  <si>
    <t>UXST 238B</t>
  </si>
  <si>
    <t>COMBIMATE uro fistelzakjes X-small/transparant/bodemkraantje-poches d'urostomie transp/X-small 38 mm</t>
  </si>
  <si>
    <t>FSS 4013</t>
  </si>
  <si>
    <t>FLEXIMATE SUPERSOFT hydrocolloïd platen -support SuperSoft 40 mm</t>
  </si>
  <si>
    <t>FSS 5013</t>
  </si>
  <si>
    <t>FLEXIMATE SUPERSOFT hydrocolloïd platen -support SuperSoft 50 mm</t>
  </si>
  <si>
    <t>FSS 5025</t>
  </si>
  <si>
    <t>FSS 5028</t>
  </si>
  <si>
    <t>FSS 5032</t>
  </si>
  <si>
    <t>FSS 5035</t>
  </si>
  <si>
    <t>FSS 6013</t>
  </si>
  <si>
    <t>FLEXIMATE SUPERSOFT hydrocolloïd platen -support SuperSoft 60 mm</t>
  </si>
  <si>
    <t>FSS 6032</t>
  </si>
  <si>
    <t>FSSL 5013</t>
  </si>
  <si>
    <t>FLEXIMATE SUPERSOFT XL hydrocolloïd platen-support SuperSoft XL 50 mm 15 x 15 cm</t>
  </si>
  <si>
    <t>FSSL 6013</t>
  </si>
  <si>
    <t>FLEXIMATE SUPERSOFT XL hydrocolloïd platen-support SuperSoft XL 60 mm 15 x 15 cm</t>
  </si>
  <si>
    <t>FFB 4013</t>
  </si>
  <si>
    <t>FLEXIMATE SUPERFLEX platen-supports beige 40 mm ø 12 cm</t>
  </si>
  <si>
    <t>FFB 5013</t>
  </si>
  <si>
    <t>FLEXIMATE SUPERFLEX platen-supports beige 50 mm ø 12 cm</t>
  </si>
  <si>
    <t>FFB 5025</t>
  </si>
  <si>
    <t>FFB 5028</t>
  </si>
  <si>
    <t>FFB 5032</t>
  </si>
  <si>
    <t>FFB 5035</t>
  </si>
  <si>
    <t>FFB 6013</t>
  </si>
  <si>
    <t>FLEXIMATE SUPERFLEX platen-supports beige 60 mm ø 12 cm</t>
  </si>
  <si>
    <t>FFB 6032</t>
  </si>
  <si>
    <t>FSC 6013-36</t>
  </si>
  <si>
    <t xml:space="preserve">FLEXIMATE Soft Convex platen- support Soft Convex 60 mm </t>
  </si>
  <si>
    <t>FSC 6022</t>
  </si>
  <si>
    <t>FSC 6025</t>
  </si>
  <si>
    <t>FSC 6030</t>
  </si>
  <si>
    <t>FSC 6035</t>
  </si>
  <si>
    <t>FSCO 6013-44</t>
  </si>
  <si>
    <t xml:space="preserve">FLEXIMATE Soft Convex Ovaal platen - support Soft Convex Ovale 60 mm </t>
  </si>
  <si>
    <t>FC 4013-20</t>
  </si>
  <si>
    <t xml:space="preserve">FLEXIMATE SUPERSOFT Convex platen-support 40 mm </t>
  </si>
  <si>
    <t>FC 4019</t>
  </si>
  <si>
    <t>FC 5013-30</t>
  </si>
  <si>
    <t xml:space="preserve">FLEXIMATE SUPERSOFT Convex platen-support 50 mm </t>
  </si>
  <si>
    <t>FC 5022</t>
  </si>
  <si>
    <t>FC 5025</t>
  </si>
  <si>
    <t>FC 5028</t>
  </si>
  <si>
    <t>FC 6013-36</t>
  </si>
  <si>
    <t xml:space="preserve">FLEXIMATE SUPERSOFT Convex platen-support 60 mm </t>
  </si>
  <si>
    <t>FC 6013-42</t>
  </si>
  <si>
    <t>FC 6032</t>
  </si>
  <si>
    <t>FC 6035</t>
  </si>
  <si>
    <t>FXC 5013-22</t>
  </si>
  <si>
    <t xml:space="preserve">FLEXIMATE SUPERSOFT XtraConvex platen-support 50 mm </t>
  </si>
  <si>
    <t>FXC 5022</t>
  </si>
  <si>
    <t>FXC 6013-33</t>
  </si>
  <si>
    <t xml:space="preserve">FLEXIMATE SUPERSOFT XtraConvex platen-support 60 mm </t>
  </si>
  <si>
    <t>FXC 6028</t>
  </si>
  <si>
    <t>VMW 60</t>
  </si>
  <si>
    <t>VARIMATE WigWiel, wiggetjes small -Duo grands triangles 5 x 12 stuks/pièces</t>
  </si>
  <si>
    <t>VMW 40</t>
  </si>
  <si>
    <t>VARIMATE WigWiel, wiggetjes large-Duo grands triangles 5 x 8 stuks/pièces</t>
  </si>
  <si>
    <t>VMR 5018</t>
  </si>
  <si>
    <t>VMR EYE</t>
  </si>
  <si>
    <t>VARIMATE Dubbel plakken, tweezijdig klevend- Duo adhésives 10 x 10 cm</t>
  </si>
  <si>
    <t>EUROTEC stomafixatieplaat -plaque de fixation stomie 80 mm</t>
  </si>
  <si>
    <t>VARIMATE Pasta schijven - Disques pâte 50mm/18mm 20st/pc</t>
  </si>
  <si>
    <t>VARIMATE Pasta schijven - Disques pâte EYE 10st/pc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</si>
</sst>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2D050"/>
      <name val="Calibri"/>
      <family val="2"/>
    </font>
    <font>
      <sz val="11"/>
      <color rgb="FF0070C0"/>
      <name val="Calibri"/>
      <family val="2"/>
    </font>
    <font>
      <sz val="11"/>
      <color rgb="FF375623"/>
      <name val="Calibri"/>
      <family val="2"/>
    </font>
    <font>
      <sz val="10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E7E6E6"/>
      <name val="Calibri"/>
      <family val="2"/>
    </font>
    <font>
      <b/>
      <sz val="8"/>
      <name val="Arial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2" borderId="0" xfId="0" applyFill="1"/>
    <xf numFmtId="0" fontId="0" fillId="0" borderId="1" xfId="0" applyBorder="1" applyAlignment="1">
      <alignment horizontal="left"/>
    </xf>
    <xf numFmtId="4" fontId="0" fillId="0" borderId="0" xfId="0" applyNumberFormat="1"/>
    <xf numFmtId="0" fontId="2" fillId="0" borderId="1" xfId="0" applyFont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4" fontId="0" fillId="0" borderId="7" xfId="0" applyNumberFormat="1" applyBorder="1"/>
    <xf numFmtId="4" fontId="0" fillId="0" borderId="12" xfId="0" applyNumberFormat="1" applyBorder="1"/>
    <xf numFmtId="0" fontId="0" fillId="0" borderId="13" xfId="0" applyBorder="1"/>
    <xf numFmtId="4" fontId="0" fillId="0" borderId="14" xfId="0" applyNumberForma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/>
    <xf numFmtId="0" fontId="0" fillId="0" borderId="0" xfId="0" applyAlignment="1"/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2" fontId="0" fillId="0" borderId="6" xfId="0" applyNumberFormat="1" applyBorder="1"/>
    <xf numFmtId="0" fontId="9" fillId="6" borderId="1" xfId="0" applyFont="1" applyFill="1" applyBorder="1" applyAlignment="1"/>
    <xf numFmtId="0" fontId="1" fillId="0" borderId="1" xfId="0" applyFont="1" applyBorder="1" applyAlignment="1"/>
    <xf numFmtId="0" fontId="4" fillId="3" borderId="1" xfId="0" applyFont="1" applyFill="1" applyBorder="1" applyAlignment="1"/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3" fillId="0" borderId="12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0" fillId="7" borderId="0" xfId="0" applyFill="1" applyAlignment="1">
      <alignment horizontal="left" wrapText="1"/>
    </xf>
    <xf numFmtId="0" fontId="17" fillId="7" borderId="0" xfId="0" applyFont="1" applyFill="1" applyAlignment="1">
      <alignment horizontal="left" wrapText="1"/>
    </xf>
    <xf numFmtId="0" fontId="19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4914F-7F23-4467-905B-215C1E55B0AA}">
  <dimension ref="B1:T23"/>
  <sheetViews>
    <sheetView tabSelected="1" workbookViewId="0"/>
  </sheetViews>
  <sheetFormatPr defaultRowHeight="15" outlineLevelCol="1" x14ac:dyDescent="0.25"/>
  <cols>
    <col min="1" max="1" width="2.85546875" customWidth="1"/>
    <col min="2" max="2" width="16.7109375" bestFit="1" customWidth="1"/>
    <col min="3" max="3" width="20.5703125" bestFit="1" customWidth="1"/>
    <col min="4" max="4" width="11.140625" bestFit="1" customWidth="1"/>
    <col min="5" max="5" width="2.85546875" customWidth="1"/>
    <col min="6" max="6" width="24.28515625" hidden="1" customWidth="1" outlineLevel="1"/>
    <col min="7" max="7" width="7" hidden="1" customWidth="1" outlineLevel="1"/>
    <col min="8" max="8" width="8.140625" hidden="1" customWidth="1" outlineLevel="1"/>
    <col min="9" max="11" width="7" hidden="1" customWidth="1" outlineLevel="1"/>
    <col min="12" max="12" width="2.85546875" customWidth="1" collapsed="1"/>
    <col min="13" max="13" width="8.5703125" bestFit="1" customWidth="1"/>
    <col min="14" max="14" width="61.42578125" customWidth="1"/>
    <col min="15" max="15" width="8.5703125" bestFit="1" customWidth="1"/>
    <col min="16" max="16" width="7.5703125" bestFit="1" customWidth="1"/>
    <col min="17" max="17" width="15.5703125" bestFit="1" customWidth="1"/>
    <col min="18" max="18" width="12.42578125" bestFit="1" customWidth="1"/>
    <col min="19" max="19" width="12.5703125" bestFit="1" customWidth="1"/>
    <col min="20" max="20" width="6.5703125" bestFit="1" customWidth="1"/>
  </cols>
  <sheetData>
    <row r="1" spans="2:20" x14ac:dyDescent="0.25">
      <c r="M1" s="1" t="s">
        <v>17</v>
      </c>
      <c r="N1" s="1" t="s">
        <v>329</v>
      </c>
      <c r="O1" s="1" t="s">
        <v>330</v>
      </c>
      <c r="P1" s="1" t="s">
        <v>331</v>
      </c>
      <c r="Q1" s="1" t="s">
        <v>332</v>
      </c>
      <c r="R1" s="1" t="s">
        <v>5</v>
      </c>
      <c r="S1" s="1" t="s">
        <v>333</v>
      </c>
      <c r="T1" s="1" t="s">
        <v>6</v>
      </c>
    </row>
    <row r="2" spans="2:20" x14ac:dyDescent="0.25">
      <c r="B2" t="s">
        <v>7</v>
      </c>
      <c r="C2" s="3" t="s">
        <v>226</v>
      </c>
      <c r="D2">
        <f>VLOOKUP(C2,$F$2:$G$13,2,FALSE)</f>
        <v>655911</v>
      </c>
      <c r="F2" t="s">
        <v>221</v>
      </c>
      <c r="G2">
        <v>655351</v>
      </c>
      <c r="H2" s="5">
        <v>627.13</v>
      </c>
      <c r="I2">
        <v>906001</v>
      </c>
      <c r="J2">
        <v>906007</v>
      </c>
      <c r="K2">
        <v>906009</v>
      </c>
      <c r="M2" s="7">
        <v>416403</v>
      </c>
      <c r="N2" s="10" t="str">
        <f>IFERROR(VLOOKUP($M2,'Lijst NL'!$A:$H,2,FALSE),"")</f>
        <v>Gesloten zakje, opaak met ingebouwde filter 38 mm</v>
      </c>
      <c r="O2" s="11" t="str">
        <f>IFERROR(VLOOKUP($M2,'Lijst NL'!$A:$H,3,FALSE),"")</f>
        <v>2P</v>
      </c>
      <c r="P2" s="11" t="str">
        <f>IFERROR(VLOOKUP($M2,'Lijst NL'!$A:$H,5,FALSE),"")</f>
        <v>Pouch</v>
      </c>
      <c r="Q2" s="11">
        <f>IFERROR(VLOOKUP($M2,'Lijst NL'!$A:$H,6,FALSE),"")</f>
        <v>30</v>
      </c>
      <c r="R2" s="33">
        <f>IFERROR(VLOOKUP($M2,'Lijst NL'!$A:$H,7,FALSE),"")</f>
        <v>59.4</v>
      </c>
      <c r="S2" s="7">
        <v>5</v>
      </c>
      <c r="T2" s="18">
        <f t="shared" ref="T2:T3" si="0">IFERROR(R2*S2,0)</f>
        <v>297</v>
      </c>
    </row>
    <row r="3" spans="2:20" x14ac:dyDescent="0.25">
      <c r="F3" t="s">
        <v>222</v>
      </c>
      <c r="G3">
        <v>655432</v>
      </c>
      <c r="H3" s="5">
        <v>530.36</v>
      </c>
      <c r="I3">
        <v>906002</v>
      </c>
      <c r="J3">
        <v>906007</v>
      </c>
      <c r="K3">
        <v>906010</v>
      </c>
      <c r="M3" s="8" t="s">
        <v>585</v>
      </c>
      <c r="N3" s="12" t="str">
        <f>IFERROR(VLOOKUP($M3,'Lijst NL'!$A:$H,2,FALSE),"")</f>
        <v>FLEXIMATE SUPERFLEX platen-supports beige 50 mm ø 12 cm</v>
      </c>
      <c r="O3" s="13" t="str">
        <f>IFERROR(VLOOKUP($M3,'Lijst NL'!$A:$H,3,FALSE),"")</f>
        <v>2P</v>
      </c>
      <c r="P3" s="13" t="str">
        <f>IFERROR(VLOOKUP($M3,'Lijst NL'!$A:$H,5,FALSE),"")</f>
        <v>Flat</v>
      </c>
      <c r="Q3" s="13">
        <f>IFERROR(VLOOKUP($M3,'Lijst NL'!$A:$H,6,FALSE),"")</f>
        <v>5</v>
      </c>
      <c r="R3" s="16">
        <f>IFERROR(VLOOKUP($M3,'Lijst NL'!$A:$H,7,FALSE),"")</f>
        <v>35.520000000000003</v>
      </c>
      <c r="S3" s="8">
        <v>5</v>
      </c>
      <c r="T3" s="19">
        <f t="shared" si="0"/>
        <v>177.60000000000002</v>
      </c>
    </row>
    <row r="4" spans="2:20" x14ac:dyDescent="0.25">
      <c r="B4" s="10" t="s">
        <v>46</v>
      </c>
      <c r="C4" s="21">
        <f>VLOOKUP(D2,$G$2:$H$13,2,FALSE)</f>
        <v>855.37</v>
      </c>
      <c r="F4" t="s">
        <v>223</v>
      </c>
      <c r="G4">
        <v>655476</v>
      </c>
      <c r="H4" s="5">
        <v>605.20000000000005</v>
      </c>
      <c r="I4">
        <v>906003</v>
      </c>
      <c r="J4">
        <v>906007</v>
      </c>
      <c r="K4">
        <v>906011</v>
      </c>
      <c r="M4" s="8">
        <v>22356</v>
      </c>
      <c r="N4" s="12" t="str">
        <f>IFERROR(VLOOKUP($M4,'Lijst NL'!$A:$H,2,FALSE),"")</f>
        <v>steriele bruggetjes 90 mm</v>
      </c>
      <c r="O4" s="13">
        <f>IFERROR(VLOOKUP($M4,'Lijst NL'!$A:$H,3,FALSE),"")</f>
        <v>0</v>
      </c>
      <c r="P4" s="13">
        <f>IFERROR(VLOOKUP($M4,'Lijst NL'!$A:$H,5,FALSE),"")</f>
        <v>0</v>
      </c>
      <c r="Q4" s="13">
        <f>IFERROR(VLOOKUP($M4,'Lijst NL'!$A:$H,6,FALSE),"")</f>
        <v>10</v>
      </c>
      <c r="R4" s="16">
        <f>IFERROR(VLOOKUP($M4,'Lijst NL'!$A:$H,7,FALSE),"")</f>
        <v>61.08</v>
      </c>
      <c r="S4" s="8">
        <v>1</v>
      </c>
      <c r="T4" s="19">
        <f>IFERROR(R4*S4,0)</f>
        <v>61.08</v>
      </c>
    </row>
    <row r="5" spans="2:20" x14ac:dyDescent="0.25">
      <c r="B5" s="14" t="s">
        <v>6</v>
      </c>
      <c r="C5" s="22">
        <f>SUM(T:T)</f>
        <v>535.68000000000006</v>
      </c>
      <c r="F5" t="s">
        <v>21</v>
      </c>
      <c r="G5">
        <v>655550</v>
      </c>
      <c r="H5" s="5">
        <v>810.47</v>
      </c>
      <c r="I5">
        <v>906004</v>
      </c>
      <c r="J5">
        <v>906008</v>
      </c>
      <c r="K5">
        <v>906009</v>
      </c>
      <c r="M5" s="8"/>
      <c r="N5" s="12" t="str">
        <f>IFERROR(VLOOKUP($M5,'Lijst NL'!$A:$H,2,FALSE),"")</f>
        <v/>
      </c>
      <c r="O5" s="13" t="str">
        <f>IFERROR(VLOOKUP($M5,'Lijst NL'!$A:$H,3,FALSE),"")</f>
        <v/>
      </c>
      <c r="P5" s="13" t="str">
        <f>IFERROR(VLOOKUP($M5,'Lijst NL'!$A:$H,5,FALSE),"")</f>
        <v/>
      </c>
      <c r="Q5" s="13" t="str">
        <f>IFERROR(VLOOKUP($M5,'Lijst NL'!$A:$H,6,FALSE),"")</f>
        <v/>
      </c>
      <c r="R5" s="16" t="str">
        <f>IFERROR(VLOOKUP($M5,'Lijst NL'!$A:$H,7,FALSE),"")</f>
        <v/>
      </c>
      <c r="S5" s="8"/>
      <c r="T5" s="19">
        <f t="shared" ref="T5" si="1">IFERROR(R5*S5,0)</f>
        <v>0</v>
      </c>
    </row>
    <row r="6" spans="2:20" x14ac:dyDescent="0.25">
      <c r="C6" s="5"/>
      <c r="F6" t="s">
        <v>22</v>
      </c>
      <c r="G6">
        <v>655594</v>
      </c>
      <c r="H6" s="5">
        <v>713.7</v>
      </c>
      <c r="I6">
        <v>906005</v>
      </c>
      <c r="J6">
        <v>906008</v>
      </c>
      <c r="K6">
        <v>906010</v>
      </c>
      <c r="M6" s="8"/>
      <c r="N6" s="12" t="str">
        <f>IFERROR(VLOOKUP($M6,'Lijst NL'!$A:$H,2,FALSE),"")</f>
        <v/>
      </c>
      <c r="O6" s="13" t="str">
        <f>IFERROR(VLOOKUP($M6,'Lijst NL'!$A:$H,3,FALSE),"")</f>
        <v/>
      </c>
      <c r="P6" s="13" t="str">
        <f>IFERROR(VLOOKUP($M6,'Lijst NL'!$A:$H,5,FALSE),"")</f>
        <v/>
      </c>
      <c r="Q6" s="13" t="str">
        <f>IFERROR(VLOOKUP($M6,'Lijst NL'!$A:$H,6,FALSE),"")</f>
        <v/>
      </c>
      <c r="R6" s="16" t="str">
        <f>IFERROR(VLOOKUP($M6,'Lijst NL'!$A:$H,7,FALSE),"")</f>
        <v/>
      </c>
      <c r="S6" s="8"/>
      <c r="T6" s="19">
        <f t="shared" ref="T6:T9" si="2">IFERROR(R6*S6,0)</f>
        <v>0</v>
      </c>
    </row>
    <row r="7" spans="2:20" x14ac:dyDescent="0.25">
      <c r="B7" s="23" t="s">
        <v>39</v>
      </c>
      <c r="C7" s="24">
        <f>C4-C5</f>
        <v>319.68999999999994</v>
      </c>
      <c r="F7" t="s">
        <v>23</v>
      </c>
      <c r="G7">
        <v>655653</v>
      </c>
      <c r="H7" s="5">
        <v>788.54</v>
      </c>
      <c r="I7">
        <v>906006</v>
      </c>
      <c r="J7">
        <v>906008</v>
      </c>
      <c r="K7">
        <v>906011</v>
      </c>
      <c r="M7" s="8"/>
      <c r="N7" s="12" t="str">
        <f>IFERROR(VLOOKUP($M7,'Lijst NL'!$A:$H,2,FALSE),"")</f>
        <v/>
      </c>
      <c r="O7" s="13" t="str">
        <f>IFERROR(VLOOKUP($M7,'Lijst NL'!$A:$H,3,FALSE),"")</f>
        <v/>
      </c>
      <c r="P7" s="13" t="str">
        <f>IFERROR(VLOOKUP($M7,'Lijst NL'!$A:$H,5,FALSE),"")</f>
        <v/>
      </c>
      <c r="Q7" s="13" t="str">
        <f>IFERROR(VLOOKUP($M7,'Lijst NL'!$A:$H,6,FALSE),"")</f>
        <v/>
      </c>
      <c r="R7" s="16" t="str">
        <f>IFERROR(VLOOKUP($M7,'Lijst NL'!$A:$H,7,FALSE),"")</f>
        <v/>
      </c>
      <c r="S7" s="8"/>
      <c r="T7" s="19">
        <f t="shared" si="2"/>
        <v>0</v>
      </c>
    </row>
    <row r="8" spans="2:20" x14ac:dyDescent="0.25">
      <c r="C8" s="5"/>
      <c r="F8" t="s">
        <v>224</v>
      </c>
      <c r="G8">
        <v>655675</v>
      </c>
      <c r="H8" s="5">
        <v>877.3</v>
      </c>
      <c r="M8" s="8"/>
      <c r="N8" s="12" t="str">
        <f>IFERROR(VLOOKUP($M8,'Lijst NL'!$A:$H,2,FALSE),"")</f>
        <v/>
      </c>
      <c r="O8" s="13" t="str">
        <f>IFERROR(VLOOKUP($M8,'Lijst NL'!$A:$H,3,FALSE),"")</f>
        <v/>
      </c>
      <c r="P8" s="13" t="str">
        <f>IFERROR(VLOOKUP($M8,'Lijst NL'!$A:$H,5,FALSE),"")</f>
        <v/>
      </c>
      <c r="Q8" s="13" t="str">
        <f>IFERROR(VLOOKUP($M8,'Lijst NL'!$A:$H,6,FALSE),"")</f>
        <v/>
      </c>
      <c r="R8" s="16" t="str">
        <f>IFERROR(VLOOKUP($M8,'Lijst NL'!$A:$H,7,FALSE),"")</f>
        <v/>
      </c>
      <c r="S8" s="8"/>
      <c r="T8" s="19">
        <f t="shared" si="2"/>
        <v>0</v>
      </c>
    </row>
    <row r="9" spans="2:20" x14ac:dyDescent="0.25">
      <c r="C9" s="5"/>
      <c r="F9" t="s">
        <v>225</v>
      </c>
      <c r="G9">
        <v>655896</v>
      </c>
      <c r="H9" s="5">
        <v>780.53</v>
      </c>
      <c r="M9" s="9"/>
      <c r="N9" s="14" t="str">
        <f>IFERROR(VLOOKUP($M9,'Lijst NL'!$A:$H,2,FALSE),"")</f>
        <v/>
      </c>
      <c r="O9" s="15" t="str">
        <f>IFERROR(VLOOKUP($M9,'Lijst NL'!$A:$H,3,FALSE),"")</f>
        <v/>
      </c>
      <c r="P9" s="15" t="str">
        <f>IFERROR(VLOOKUP($M9,'Lijst NL'!$A:$H,5,FALSE),"")</f>
        <v/>
      </c>
      <c r="Q9" s="15" t="str">
        <f>IFERROR(VLOOKUP($M9,'Lijst NL'!$A:$H,6,FALSE),"")</f>
        <v/>
      </c>
      <c r="R9" s="17" t="str">
        <f>IFERROR(VLOOKUP($M9,'Lijst NL'!$A:$H,7,FALSE),"")</f>
        <v/>
      </c>
      <c r="S9" s="9"/>
      <c r="T9" s="20">
        <f t="shared" si="2"/>
        <v>0</v>
      </c>
    </row>
    <row r="10" spans="2:20" x14ac:dyDescent="0.25">
      <c r="C10" s="5"/>
      <c r="F10" t="s">
        <v>226</v>
      </c>
      <c r="G10">
        <v>655911</v>
      </c>
      <c r="H10" s="5">
        <v>855.37</v>
      </c>
    </row>
    <row r="11" spans="2:20" x14ac:dyDescent="0.25">
      <c r="F11" t="s">
        <v>24</v>
      </c>
      <c r="G11">
        <v>655933</v>
      </c>
      <c r="H11" s="5">
        <v>1060.6400000000001</v>
      </c>
      <c r="I11" s="5"/>
      <c r="J11" s="5"/>
      <c r="K11" s="5"/>
    </row>
    <row r="12" spans="2:20" ht="18.75" x14ac:dyDescent="0.3">
      <c r="F12" t="s">
        <v>25</v>
      </c>
      <c r="G12">
        <v>655955</v>
      </c>
      <c r="H12" s="5">
        <v>963.87</v>
      </c>
      <c r="I12" s="5"/>
      <c r="J12" s="5"/>
      <c r="K12" s="5"/>
      <c r="M12" s="68" t="s">
        <v>335</v>
      </c>
      <c r="N12" s="68"/>
      <c r="O12" s="37"/>
      <c r="P12" s="37"/>
    </row>
    <row r="13" spans="2:20" ht="30" customHeight="1" x14ac:dyDescent="0.25">
      <c r="F13" t="s">
        <v>26</v>
      </c>
      <c r="G13">
        <v>655970</v>
      </c>
      <c r="H13" s="5">
        <v>1038.71</v>
      </c>
      <c r="I13" s="5"/>
      <c r="J13" s="5"/>
      <c r="K13" s="5"/>
      <c r="M13" s="38">
        <v>1</v>
      </c>
      <c r="N13" s="67" t="s">
        <v>341</v>
      </c>
      <c r="O13" s="67"/>
      <c r="P13" s="67"/>
    </row>
    <row r="14" spans="2:20" ht="45" customHeight="1" x14ac:dyDescent="0.25">
      <c r="I14" s="5"/>
      <c r="J14" s="5"/>
      <c r="K14" s="5"/>
      <c r="M14" s="38">
        <v>2</v>
      </c>
      <c r="N14" s="67" t="s">
        <v>340</v>
      </c>
      <c r="O14" s="67"/>
      <c r="P14" s="67"/>
    </row>
    <row r="15" spans="2:20" x14ac:dyDescent="0.25">
      <c r="I15" s="5"/>
      <c r="J15" s="5"/>
      <c r="K15" s="5"/>
      <c r="M15" s="38"/>
      <c r="N15" s="67" t="s">
        <v>336</v>
      </c>
      <c r="O15" s="67"/>
      <c r="P15" s="67"/>
    </row>
    <row r="16" spans="2:20" x14ac:dyDescent="0.25">
      <c r="I16" s="5"/>
      <c r="J16" s="5"/>
      <c r="K16" s="5"/>
      <c r="M16" s="38">
        <v>3</v>
      </c>
      <c r="N16" s="67" t="s">
        <v>342</v>
      </c>
      <c r="O16" s="67"/>
      <c r="P16" s="67"/>
    </row>
    <row r="17" spans="9:16" ht="35.25" customHeight="1" x14ac:dyDescent="0.25">
      <c r="I17" s="5"/>
      <c r="J17" s="5"/>
      <c r="K17" s="5"/>
      <c r="M17" s="38"/>
      <c r="N17" s="67" t="s">
        <v>337</v>
      </c>
      <c r="O17" s="67"/>
      <c r="P17" s="67"/>
    </row>
    <row r="18" spans="9:16" x14ac:dyDescent="0.25">
      <c r="I18" s="5"/>
      <c r="J18" s="5"/>
      <c r="K18" s="5"/>
      <c r="M18" s="38"/>
      <c r="N18" s="67" t="s">
        <v>338</v>
      </c>
      <c r="O18" s="67"/>
      <c r="P18" s="67"/>
    </row>
    <row r="19" spans="9:16" x14ac:dyDescent="0.25">
      <c r="M19" s="38">
        <v>4</v>
      </c>
      <c r="N19" s="67" t="s">
        <v>343</v>
      </c>
      <c r="O19" s="67"/>
      <c r="P19" s="67"/>
    </row>
    <row r="20" spans="9:16" ht="17.25" customHeight="1" x14ac:dyDescent="0.25">
      <c r="M20" s="38"/>
      <c r="N20" s="67" t="s">
        <v>339</v>
      </c>
      <c r="O20" s="67"/>
      <c r="P20" s="67"/>
    </row>
    <row r="21" spans="9:16" x14ac:dyDescent="0.25">
      <c r="M21" s="38">
        <v>5</v>
      </c>
      <c r="N21" s="67" t="s">
        <v>344</v>
      </c>
      <c r="O21" s="67"/>
      <c r="P21" s="67"/>
    </row>
    <row r="22" spans="9:16" ht="30" customHeight="1" x14ac:dyDescent="0.25">
      <c r="M22" s="38">
        <v>6</v>
      </c>
      <c r="N22" s="67" t="s">
        <v>345</v>
      </c>
      <c r="O22" s="67"/>
      <c r="P22" s="67"/>
    </row>
    <row r="23" spans="9:16" ht="32.25" customHeight="1" x14ac:dyDescent="0.25">
      <c r="M23" s="38">
        <v>7</v>
      </c>
      <c r="N23" s="67" t="s">
        <v>346</v>
      </c>
      <c r="O23" s="67"/>
      <c r="P23" s="67"/>
    </row>
  </sheetData>
  <mergeCells count="12">
    <mergeCell ref="N23:P23"/>
    <mergeCell ref="M12:N12"/>
    <mergeCell ref="N13:P13"/>
    <mergeCell ref="N14:P14"/>
    <mergeCell ref="N15:P15"/>
    <mergeCell ref="N16:P16"/>
    <mergeCell ref="N17:P17"/>
    <mergeCell ref="N18:P18"/>
    <mergeCell ref="N20:P20"/>
    <mergeCell ref="N19:P19"/>
    <mergeCell ref="N21:P21"/>
    <mergeCell ref="N22:P22"/>
  </mergeCells>
  <dataValidations count="1">
    <dataValidation type="list" allowBlank="1" showInputMessage="1" showErrorMessage="1" sqref="C2" xr:uid="{A776D0D7-ACA5-476C-8679-FBB87D72E268}">
      <formula1>$F$2:$F$13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BF548C-D5D4-4F41-8E9E-84146E64252F}">
          <x14:formula1>
            <xm:f>'Lijst NL'!$A$2:$A$451</xm:f>
          </x14:formula1>
          <xm:sqref>M2:M9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AE79-A88E-4648-BF3E-9F0E30A059A4}">
  <dimension ref="B1:T16"/>
  <sheetViews>
    <sheetView workbookViewId="0"/>
  </sheetViews>
  <sheetFormatPr defaultRowHeight="15" outlineLevelCol="1" x14ac:dyDescent="0.25"/>
  <cols>
    <col min="1" max="1" width="2.85546875" customWidth="1"/>
    <col min="2" max="2" width="16.7109375" bestFit="1" customWidth="1"/>
    <col min="3" max="3" width="24.42578125" bestFit="1" customWidth="1"/>
    <col min="4" max="4" width="11.140625" bestFit="1" customWidth="1"/>
    <col min="5" max="5" width="2.85546875" customWidth="1"/>
    <col min="6" max="6" width="24.28515625" hidden="1" customWidth="1" outlineLevel="1"/>
    <col min="7" max="7" width="7" hidden="1" customWidth="1" outlineLevel="1"/>
    <col min="8" max="8" width="8.140625" hidden="1" customWidth="1" outlineLevel="1"/>
    <col min="9" max="11" width="7" hidden="1" customWidth="1" outlineLevel="1"/>
    <col min="12" max="12" width="2.85546875" customWidth="1" collapsed="1"/>
    <col min="13" max="13" width="11.140625" bestFit="1" customWidth="1"/>
    <col min="14" max="14" width="58.85546875" bestFit="1" customWidth="1"/>
    <col min="15" max="15" width="7.42578125" bestFit="1" customWidth="1"/>
    <col min="16" max="16" width="7.5703125" bestFit="1" customWidth="1"/>
    <col min="17" max="17" width="14.28515625" bestFit="1" customWidth="1"/>
    <col min="18" max="18" width="11.28515625" bestFit="1" customWidth="1"/>
    <col min="19" max="19" width="16.42578125" bestFit="1" customWidth="1"/>
  </cols>
  <sheetData>
    <row r="1" spans="2:20" x14ac:dyDescent="0.25">
      <c r="M1" s="1" t="s">
        <v>17</v>
      </c>
      <c r="N1" s="1" t="s">
        <v>9</v>
      </c>
      <c r="O1" s="1" t="s">
        <v>11</v>
      </c>
      <c r="P1" s="1" t="s">
        <v>13</v>
      </c>
      <c r="Q1" s="1" t="s">
        <v>10</v>
      </c>
      <c r="R1" s="1" t="s">
        <v>18</v>
      </c>
      <c r="S1" s="1" t="s">
        <v>19</v>
      </c>
      <c r="T1" s="1" t="s">
        <v>20</v>
      </c>
    </row>
    <row r="2" spans="2:20" x14ac:dyDescent="0.25">
      <c r="B2" t="s">
        <v>328</v>
      </c>
      <c r="C2" s="3" t="s">
        <v>326</v>
      </c>
      <c r="D2">
        <f>VLOOKUP(C2,$F$2:$G$13,2,FALSE)</f>
        <v>655970</v>
      </c>
      <c r="F2" t="s">
        <v>315</v>
      </c>
      <c r="G2">
        <v>655351</v>
      </c>
      <c r="H2" s="5">
        <v>627.13</v>
      </c>
      <c r="I2">
        <v>906001</v>
      </c>
      <c r="J2">
        <v>906007</v>
      </c>
      <c r="K2">
        <v>906009</v>
      </c>
      <c r="M2" s="7">
        <v>416403</v>
      </c>
      <c r="N2" s="10" t="str">
        <f>IFERROR(VLOOKUP($M2,'Liste FR'!$A:$H,2,FALSE),"")</f>
        <v>Poche fermée OPAQUE avec filtre intégré 38 mm</v>
      </c>
      <c r="O2" s="11">
        <f>IFERROR(VLOOKUP($M2,'Liste FR'!$A:$H,3,FALSE),"")</f>
        <v>0</v>
      </c>
      <c r="P2" s="11" t="str">
        <f>IFERROR(VLOOKUP($M2,'Liste FR'!$A:$H,5,FALSE),"")</f>
        <v>Pouch</v>
      </c>
      <c r="Q2" s="11">
        <f>IFERROR(VLOOKUP($M2,'Liste FR'!$A:$H,6,FALSE),"")</f>
        <v>30</v>
      </c>
      <c r="R2" s="33">
        <f>IFERROR(VLOOKUP($M2,'Liste FR'!$A:$H,7,FALSE),"")</f>
        <v>59.4</v>
      </c>
      <c r="S2" s="7">
        <v>5</v>
      </c>
      <c r="T2" s="18">
        <f t="shared" ref="T2:T3" si="0">IFERROR(R2*S2,0)</f>
        <v>297</v>
      </c>
    </row>
    <row r="3" spans="2:20" x14ac:dyDescent="0.25">
      <c r="F3" t="s">
        <v>316</v>
      </c>
      <c r="G3">
        <v>655432</v>
      </c>
      <c r="H3" s="5">
        <v>530.36</v>
      </c>
      <c r="I3">
        <v>906002</v>
      </c>
      <c r="J3">
        <v>906007</v>
      </c>
      <c r="K3">
        <v>906010</v>
      </c>
      <c r="M3" s="8" t="s">
        <v>484</v>
      </c>
      <c r="N3" s="12" t="str">
        <f>IFERROR(VLOOKUP($M3,'Liste FR'!$A:$H,2,FALSE),"")</f>
        <v>COMBIMATE SUPERFLEX plakken -support SuperFlex  57 mm beige ø 12 cm</v>
      </c>
      <c r="O3" s="13" t="str">
        <f>IFERROR(VLOOKUP($M3,'Liste FR'!$A:$H,3,FALSE),"")</f>
        <v>2P</v>
      </c>
      <c r="P3" s="13" t="str">
        <f>IFERROR(VLOOKUP($M3,'Liste FR'!$A:$H,5,FALSE),"")</f>
        <v>Flat</v>
      </c>
      <c r="Q3" s="13">
        <f>IFERROR(VLOOKUP($M3,'Liste FR'!$A:$H,6,FALSE),"")</f>
        <v>5</v>
      </c>
      <c r="R3" s="16">
        <f>IFERROR(VLOOKUP($M3,'Liste FR'!$A:$H,7,FALSE),"")</f>
        <v>35.520000000000003</v>
      </c>
      <c r="S3" s="8">
        <v>5</v>
      </c>
      <c r="T3" s="19">
        <f t="shared" si="0"/>
        <v>177.60000000000002</v>
      </c>
    </row>
    <row r="4" spans="2:20" x14ac:dyDescent="0.25">
      <c r="B4" s="10" t="s">
        <v>46</v>
      </c>
      <c r="C4" s="21">
        <f>VLOOKUP(D2,$G$2:$H$13,2,FALSE)</f>
        <v>1038.71</v>
      </c>
      <c r="F4" t="s">
        <v>317</v>
      </c>
      <c r="G4">
        <v>655476</v>
      </c>
      <c r="H4" s="5">
        <v>605.20000000000005</v>
      </c>
      <c r="I4">
        <v>906003</v>
      </c>
      <c r="J4">
        <v>906007</v>
      </c>
      <c r="K4">
        <v>906011</v>
      </c>
      <c r="M4" s="8">
        <v>22356</v>
      </c>
      <c r="N4" s="12" t="str">
        <f>IFERROR(VLOOKUP($M4,'Liste FR'!$A:$H,2,FALSE),"")</f>
        <v>baguettes cintrees steriles 90 mm</v>
      </c>
      <c r="O4" s="13">
        <f>IFERROR(VLOOKUP($M4,'Liste FR'!$A:$H,3,FALSE),"")</f>
        <v>0</v>
      </c>
      <c r="P4" s="13">
        <f>IFERROR(VLOOKUP($M4,'Liste FR'!$A:$H,5,FALSE),"")</f>
        <v>0</v>
      </c>
      <c r="Q4" s="13">
        <f>IFERROR(VLOOKUP($M4,'Liste FR'!$A:$H,6,FALSE),"")</f>
        <v>10</v>
      </c>
      <c r="R4" s="16">
        <f>IFERROR(VLOOKUP($M4,'Liste FR'!$A:$H,7,FALSE),"")</f>
        <v>61.08</v>
      </c>
      <c r="S4" s="8">
        <v>1</v>
      </c>
      <c r="T4" s="19">
        <f>IFERROR(R4*S4,0)</f>
        <v>61.08</v>
      </c>
    </row>
    <row r="5" spans="2:20" x14ac:dyDescent="0.25">
      <c r="B5" s="14" t="s">
        <v>20</v>
      </c>
      <c r="C5" s="22">
        <f>SUM(T:T)</f>
        <v>535.68000000000006</v>
      </c>
      <c r="F5" t="s">
        <v>318</v>
      </c>
      <c r="G5">
        <v>655550</v>
      </c>
      <c r="H5" s="5">
        <v>810.47</v>
      </c>
      <c r="I5">
        <v>906004</v>
      </c>
      <c r="J5">
        <v>906008</v>
      </c>
      <c r="K5">
        <v>906009</v>
      </c>
      <c r="M5" s="8"/>
      <c r="N5" s="12" t="str">
        <f>IFERROR(VLOOKUP($M5,'Liste FR'!$A:$H,2,FALSE),"")</f>
        <v/>
      </c>
      <c r="O5" s="13" t="str">
        <f>IFERROR(VLOOKUP($M5,'Liste FR'!$A:$H,3,FALSE),"")</f>
        <v/>
      </c>
      <c r="P5" s="13" t="str">
        <f>IFERROR(VLOOKUP($M5,'Liste FR'!$A:$H,5,FALSE),"")</f>
        <v/>
      </c>
      <c r="Q5" s="13" t="str">
        <f>IFERROR(VLOOKUP($M5,'Liste FR'!$A:$H,6,FALSE),"")</f>
        <v/>
      </c>
      <c r="R5" s="16" t="str">
        <f>IFERROR(VLOOKUP($M5,'Liste FR'!$A:$H,7,FALSE),"")</f>
        <v/>
      </c>
      <c r="S5" s="8"/>
      <c r="T5" s="19">
        <f t="shared" ref="T5:T9" si="1">IFERROR(R5*S5,0)</f>
        <v>0</v>
      </c>
    </row>
    <row r="6" spans="2:20" x14ac:dyDescent="0.25">
      <c r="C6" s="5"/>
      <c r="F6" t="s">
        <v>319</v>
      </c>
      <c r="G6">
        <v>655594</v>
      </c>
      <c r="H6" s="5">
        <v>713.7</v>
      </c>
      <c r="I6">
        <v>906005</v>
      </c>
      <c r="J6">
        <v>906008</v>
      </c>
      <c r="K6">
        <v>906010</v>
      </c>
      <c r="M6" s="8"/>
      <c r="N6" s="12" t="str">
        <f>IFERROR(VLOOKUP($M6,'Liste FR'!$A:$H,2,FALSE),"")</f>
        <v/>
      </c>
      <c r="O6" s="13" t="str">
        <f>IFERROR(VLOOKUP($M6,'Liste FR'!$A:$H,3,FALSE),"")</f>
        <v/>
      </c>
      <c r="P6" s="13" t="str">
        <f>IFERROR(VLOOKUP($M6,'Liste FR'!$A:$H,5,FALSE),"")</f>
        <v/>
      </c>
      <c r="Q6" s="13" t="str">
        <f>IFERROR(VLOOKUP($M6,'Liste FR'!$A:$H,6,FALSE),"")</f>
        <v/>
      </c>
      <c r="R6" s="16" t="str">
        <f>IFERROR(VLOOKUP($M6,'Liste FR'!$A:$H,7,FALSE),"")</f>
        <v/>
      </c>
      <c r="S6" s="8"/>
      <c r="T6" s="19">
        <f t="shared" si="1"/>
        <v>0</v>
      </c>
    </row>
    <row r="7" spans="2:20" x14ac:dyDescent="0.25">
      <c r="B7" s="23" t="s">
        <v>327</v>
      </c>
      <c r="C7" s="24">
        <f>C4-C5</f>
        <v>503.03</v>
      </c>
      <c r="F7" t="s">
        <v>320</v>
      </c>
      <c r="G7">
        <v>655653</v>
      </c>
      <c r="H7" s="5">
        <v>788.54</v>
      </c>
      <c r="I7">
        <v>906006</v>
      </c>
      <c r="J7">
        <v>906008</v>
      </c>
      <c r="K7">
        <v>906011</v>
      </c>
      <c r="M7" s="8"/>
      <c r="N7" s="12" t="str">
        <f>IFERROR(VLOOKUP($M7,'Liste FR'!$A:$H,2,FALSE),"")</f>
        <v/>
      </c>
      <c r="O7" s="13" t="str">
        <f>IFERROR(VLOOKUP($M7,'Liste FR'!$A:$H,3,FALSE),"")</f>
        <v/>
      </c>
      <c r="P7" s="13" t="str">
        <f>IFERROR(VLOOKUP($M7,'Liste FR'!$A:$H,5,FALSE),"")</f>
        <v/>
      </c>
      <c r="Q7" s="13" t="str">
        <f>IFERROR(VLOOKUP($M7,'Liste FR'!$A:$H,6,FALSE),"")</f>
        <v/>
      </c>
      <c r="R7" s="16" t="str">
        <f>IFERROR(VLOOKUP($M7,'Liste FR'!$A:$H,7,FALSE),"")</f>
        <v/>
      </c>
      <c r="S7" s="8"/>
      <c r="T7" s="19">
        <f t="shared" si="1"/>
        <v>0</v>
      </c>
    </row>
    <row r="8" spans="2:20" x14ac:dyDescent="0.25">
      <c r="C8" s="5"/>
      <c r="F8" t="s">
        <v>321</v>
      </c>
      <c r="G8">
        <v>655675</v>
      </c>
      <c r="H8" s="5">
        <v>877.3</v>
      </c>
      <c r="M8" s="8"/>
      <c r="N8" s="12" t="str">
        <f>IFERROR(VLOOKUP($M8,'Liste FR'!$A:$H,2,FALSE),"")</f>
        <v/>
      </c>
      <c r="O8" s="13" t="str">
        <f>IFERROR(VLOOKUP($M8,'Liste FR'!$A:$H,3,FALSE),"")</f>
        <v/>
      </c>
      <c r="P8" s="13" t="str">
        <f>IFERROR(VLOOKUP($M8,'Liste FR'!$A:$H,5,FALSE),"")</f>
        <v/>
      </c>
      <c r="Q8" s="13" t="str">
        <f>IFERROR(VLOOKUP($M8,'Liste FR'!$A:$H,6,FALSE),"")</f>
        <v/>
      </c>
      <c r="R8" s="16" t="str">
        <f>IFERROR(VLOOKUP($M8,'Liste FR'!$A:$H,7,FALSE),"")</f>
        <v/>
      </c>
      <c r="S8" s="8"/>
      <c r="T8" s="19">
        <f t="shared" si="1"/>
        <v>0</v>
      </c>
    </row>
    <row r="9" spans="2:20" x14ac:dyDescent="0.25">
      <c r="C9" s="5"/>
      <c r="F9" t="s">
        <v>322</v>
      </c>
      <c r="G9">
        <v>655896</v>
      </c>
      <c r="H9" s="5">
        <v>780.53</v>
      </c>
      <c r="M9" s="9"/>
      <c r="N9" s="14" t="str">
        <f>IFERROR(VLOOKUP($M9,'Liste FR'!$A:$H,2,FALSE),"")</f>
        <v/>
      </c>
      <c r="O9" s="15" t="str">
        <f>IFERROR(VLOOKUP($M9,'Liste FR'!$A:$H,3,FALSE),"")</f>
        <v/>
      </c>
      <c r="P9" s="15" t="str">
        <f>IFERROR(VLOOKUP($M9,'Liste FR'!$A:$H,5,FALSE),"")</f>
        <v/>
      </c>
      <c r="Q9" s="15" t="str">
        <f>IFERROR(VLOOKUP($M9,'Liste FR'!$A:$H,6,FALSE),"")</f>
        <v/>
      </c>
      <c r="R9" s="17" t="str">
        <f>IFERROR(VLOOKUP($M9,'Liste FR'!$A:$H,7,FALSE),"")</f>
        <v/>
      </c>
      <c r="S9" s="9"/>
      <c r="T9" s="20">
        <f t="shared" si="1"/>
        <v>0</v>
      </c>
    </row>
    <row r="10" spans="2:20" x14ac:dyDescent="0.25">
      <c r="C10" s="5"/>
      <c r="F10" t="s">
        <v>323</v>
      </c>
      <c r="G10">
        <v>655911</v>
      </c>
      <c r="H10" s="5">
        <v>855.37</v>
      </c>
    </row>
    <row r="11" spans="2:20" x14ac:dyDescent="0.25">
      <c r="F11" t="s">
        <v>324</v>
      </c>
      <c r="G11">
        <v>655933</v>
      </c>
      <c r="H11" s="5">
        <v>1060.6400000000001</v>
      </c>
      <c r="I11" s="5"/>
      <c r="J11" s="5"/>
      <c r="K11" s="5"/>
    </row>
    <row r="12" spans="2:20" x14ac:dyDescent="0.25">
      <c r="F12" t="s">
        <v>325</v>
      </c>
      <c r="G12">
        <v>655955</v>
      </c>
      <c r="H12" s="5">
        <v>963.87</v>
      </c>
      <c r="I12" s="5"/>
      <c r="J12" s="5"/>
      <c r="K12" s="5"/>
    </row>
    <row r="13" spans="2:20" x14ac:dyDescent="0.25">
      <c r="F13" t="s">
        <v>326</v>
      </c>
      <c r="G13">
        <v>655970</v>
      </c>
      <c r="H13" s="5">
        <v>1038.71</v>
      </c>
      <c r="I13" s="5"/>
      <c r="J13" s="5"/>
      <c r="K13" s="5"/>
    </row>
    <row r="14" spans="2:20" x14ac:dyDescent="0.25">
      <c r="I14" s="5"/>
      <c r="J14" s="5"/>
      <c r="K14" s="5"/>
    </row>
    <row r="15" spans="2:20" x14ac:dyDescent="0.25">
      <c r="I15" s="5"/>
      <c r="J15" s="5"/>
      <c r="K15" s="5"/>
    </row>
    <row r="16" spans="2:20" x14ac:dyDescent="0.25">
      <c r="I16" s="5"/>
      <c r="J16" s="5"/>
      <c r="K16" s="5"/>
    </row>
  </sheetData>
  <dataValidations count="1">
    <dataValidation type="list" allowBlank="1" showInputMessage="1" showErrorMessage="1" sqref="C2" xr:uid="{86DD53BE-9730-44C2-99FA-BD0CBBBC493C}">
      <formula1>$F$2:$F$13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FA5B43B-56AB-4A5B-A371-8DC53059DEAC}">
          <x14:formula1>
            <xm:f>'Liste FR'!$A$2:$A$451</xm:f>
          </x14:formula1>
          <xm:sqref>M3:M9</xm:sqref>
        </x14:dataValidation>
        <x14:dataValidation type="list" allowBlank="1" showInputMessage="1" showErrorMessage="1" xr:uid="{57B5DFD1-BEE1-4FF7-A42A-2374D2FD1041}">
          <x14:formula1>
            <xm:f>'Liste FR'!$A$2:$A$451</xm:f>
          </x14:formula1>
          <xm:sqref>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506BB-6247-42CB-8353-DD1D3107822D}">
  <sheetPr>
    <tabColor theme="0" tint="-0.499984740745262"/>
  </sheetPr>
  <dimension ref="A1:M451"/>
  <sheetViews>
    <sheetView workbookViewId="0">
      <pane ySplit="1" topLeftCell="A2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12.140625" style="30" bestFit="1" customWidth="1"/>
    <col min="2" max="2" width="111.42578125" style="30" bestFit="1" customWidth="1"/>
    <col min="3" max="3" width="9.7109375" style="30" bestFit="1" customWidth="1"/>
    <col min="4" max="4" width="14.28515625" style="30" bestFit="1" customWidth="1"/>
    <col min="5" max="5" width="8.7109375" style="30" bestFit="1" customWidth="1"/>
    <col min="6" max="6" width="16.5703125" style="30" bestFit="1" customWidth="1"/>
    <col min="7" max="7" width="29.42578125" style="30" bestFit="1" customWidth="1"/>
    <col min="8" max="8" width="15.85546875" style="30" bestFit="1" customWidth="1"/>
    <col min="9" max="9" width="33.5703125" style="30" bestFit="1" customWidth="1"/>
    <col min="10" max="10" width="32.85546875" style="30" bestFit="1" customWidth="1"/>
    <col min="11" max="11" width="8" style="30" bestFit="1" customWidth="1"/>
    <col min="12" max="12" width="104" style="30" bestFit="1" customWidth="1"/>
    <col min="13" max="13" width="21" style="30" bestFit="1" customWidth="1"/>
    <col min="14" max="16384" width="9.140625" style="30"/>
  </cols>
  <sheetData>
    <row r="1" spans="1:13" x14ac:dyDescent="0.25">
      <c r="A1" s="29" t="s">
        <v>8</v>
      </c>
      <c r="B1" s="29" t="s">
        <v>59</v>
      </c>
      <c r="C1" s="29" t="s">
        <v>11</v>
      </c>
      <c r="D1" s="29" t="s">
        <v>12</v>
      </c>
      <c r="E1" s="29" t="s">
        <v>13</v>
      </c>
      <c r="F1" s="29" t="s">
        <v>10</v>
      </c>
      <c r="G1" s="34" t="s">
        <v>219</v>
      </c>
      <c r="H1" s="34" t="s">
        <v>220</v>
      </c>
      <c r="I1" s="35" t="s">
        <v>15</v>
      </c>
      <c r="J1" s="36" t="s">
        <v>38</v>
      </c>
      <c r="L1" s="29" t="s">
        <v>59</v>
      </c>
      <c r="M1" s="29" t="s">
        <v>146</v>
      </c>
    </row>
    <row r="2" spans="1:13" x14ac:dyDescent="0.25">
      <c r="A2" s="69" t="s">
        <v>365</v>
      </c>
      <c r="B2" s="2" t="s">
        <v>372</v>
      </c>
      <c r="C2" s="26" t="s">
        <v>0</v>
      </c>
      <c r="D2" s="26" t="s">
        <v>4</v>
      </c>
      <c r="E2" s="26" t="s">
        <v>2</v>
      </c>
      <c r="F2" s="26">
        <v>30</v>
      </c>
      <c r="G2" s="26">
        <v>97.5</v>
      </c>
      <c r="H2" s="26"/>
      <c r="I2" s="26">
        <v>906001</v>
      </c>
    </row>
    <row r="3" spans="1:13" x14ac:dyDescent="0.25">
      <c r="A3" s="69" t="s">
        <v>366</v>
      </c>
      <c r="B3" s="2" t="s">
        <v>372</v>
      </c>
      <c r="C3" s="26" t="s">
        <v>0</v>
      </c>
      <c r="D3" s="26" t="s">
        <v>4</v>
      </c>
      <c r="E3" s="26" t="s">
        <v>2</v>
      </c>
      <c r="F3" s="26">
        <v>30</v>
      </c>
      <c r="G3" s="26">
        <v>97.5</v>
      </c>
      <c r="H3" s="26"/>
      <c r="I3" s="26">
        <v>906001</v>
      </c>
    </row>
    <row r="4" spans="1:13" x14ac:dyDescent="0.25">
      <c r="A4" s="69" t="s">
        <v>367</v>
      </c>
      <c r="B4" s="2" t="s">
        <v>372</v>
      </c>
      <c r="C4" s="26" t="s">
        <v>0</v>
      </c>
      <c r="D4" s="26" t="s">
        <v>4</v>
      </c>
      <c r="E4" s="26" t="s">
        <v>2</v>
      </c>
      <c r="F4" s="26">
        <v>30</v>
      </c>
      <c r="G4" s="26">
        <v>97.5</v>
      </c>
      <c r="H4" s="26"/>
      <c r="I4" s="26">
        <v>906001</v>
      </c>
    </row>
    <row r="5" spans="1:13" x14ac:dyDescent="0.25">
      <c r="A5" s="69" t="s">
        <v>368</v>
      </c>
      <c r="B5" s="2" t="s">
        <v>372</v>
      </c>
      <c r="C5" s="26" t="s">
        <v>0</v>
      </c>
      <c r="D5" s="26" t="s">
        <v>4</v>
      </c>
      <c r="E5" s="26" t="s">
        <v>2</v>
      </c>
      <c r="F5" s="26">
        <v>30</v>
      </c>
      <c r="G5" s="26">
        <v>97.5</v>
      </c>
      <c r="H5" s="26"/>
      <c r="I5" s="26">
        <v>906001</v>
      </c>
    </row>
    <row r="6" spans="1:13" x14ac:dyDescent="0.25">
      <c r="A6" s="69" t="s">
        <v>369</v>
      </c>
      <c r="B6" s="2" t="s">
        <v>372</v>
      </c>
      <c r="C6" s="26" t="s">
        <v>0</v>
      </c>
      <c r="D6" s="26" t="s">
        <v>4</v>
      </c>
      <c r="E6" s="26" t="s">
        <v>2</v>
      </c>
      <c r="F6" s="26">
        <v>30</v>
      </c>
      <c r="G6" s="26">
        <v>97.5</v>
      </c>
      <c r="H6" s="26"/>
      <c r="I6" s="26">
        <v>906001</v>
      </c>
    </row>
    <row r="7" spans="1:13" x14ac:dyDescent="0.25">
      <c r="A7" s="69" t="s">
        <v>370</v>
      </c>
      <c r="B7" s="2" t="s">
        <v>372</v>
      </c>
      <c r="C7" s="26" t="s">
        <v>0</v>
      </c>
      <c r="D7" s="26" t="s">
        <v>4</v>
      </c>
      <c r="E7" s="26" t="s">
        <v>2</v>
      </c>
      <c r="F7" s="26">
        <v>30</v>
      </c>
      <c r="G7" s="26">
        <v>97.5</v>
      </c>
      <c r="H7" s="26"/>
      <c r="I7" s="26">
        <v>906001</v>
      </c>
    </row>
    <row r="8" spans="1:13" x14ac:dyDescent="0.25">
      <c r="A8" s="69" t="s">
        <v>371</v>
      </c>
      <c r="B8" s="2" t="s">
        <v>372</v>
      </c>
      <c r="C8" s="26" t="s">
        <v>0</v>
      </c>
      <c r="D8" s="26" t="s">
        <v>4</v>
      </c>
      <c r="E8" s="26" t="s">
        <v>2</v>
      </c>
      <c r="F8" s="26">
        <v>30</v>
      </c>
      <c r="G8" s="26">
        <v>97.5</v>
      </c>
      <c r="H8" s="26"/>
      <c r="I8" s="26">
        <v>906001</v>
      </c>
    </row>
    <row r="9" spans="1:13" x14ac:dyDescent="0.25">
      <c r="A9" s="69" t="s">
        <v>373</v>
      </c>
      <c r="B9" s="2" t="s">
        <v>374</v>
      </c>
      <c r="C9" s="26" t="s">
        <v>0</v>
      </c>
      <c r="D9" s="26" t="s">
        <v>4</v>
      </c>
      <c r="E9" s="26" t="s">
        <v>2</v>
      </c>
      <c r="F9" s="26">
        <v>30</v>
      </c>
      <c r="G9" s="26">
        <v>97.5</v>
      </c>
      <c r="H9" s="26"/>
      <c r="I9" s="26">
        <v>906001</v>
      </c>
    </row>
    <row r="10" spans="1:13" x14ac:dyDescent="0.25">
      <c r="A10" s="69" t="s">
        <v>375</v>
      </c>
      <c r="B10" s="2" t="s">
        <v>374</v>
      </c>
      <c r="C10" s="26" t="s">
        <v>0</v>
      </c>
      <c r="D10" s="26" t="s">
        <v>4</v>
      </c>
      <c r="E10" s="26" t="s">
        <v>2</v>
      </c>
      <c r="F10" s="26">
        <v>30</v>
      </c>
      <c r="G10" s="26">
        <v>97.5</v>
      </c>
      <c r="H10" s="26"/>
      <c r="I10" s="26">
        <v>906001</v>
      </c>
    </row>
    <row r="11" spans="1:13" x14ac:dyDescent="0.25">
      <c r="A11" s="69" t="s">
        <v>376</v>
      </c>
      <c r="B11" s="2" t="s">
        <v>374</v>
      </c>
      <c r="C11" s="26" t="s">
        <v>0</v>
      </c>
      <c r="D11" s="26" t="s">
        <v>4</v>
      </c>
      <c r="E11" s="26" t="s">
        <v>2</v>
      </c>
      <c r="F11" s="26">
        <v>30</v>
      </c>
      <c r="G11" s="26">
        <v>97.5</v>
      </c>
      <c r="H11" s="26"/>
      <c r="I11" s="26">
        <v>906001</v>
      </c>
    </row>
    <row r="12" spans="1:13" x14ac:dyDescent="0.25">
      <c r="A12" s="69" t="s">
        <v>377</v>
      </c>
      <c r="B12" s="2" t="s">
        <v>374</v>
      </c>
      <c r="C12" s="26" t="s">
        <v>0</v>
      </c>
      <c r="D12" s="26" t="s">
        <v>4</v>
      </c>
      <c r="E12" s="26" t="s">
        <v>2</v>
      </c>
      <c r="F12" s="26">
        <v>30</v>
      </c>
      <c r="G12" s="26">
        <v>97.5</v>
      </c>
      <c r="H12" s="26"/>
      <c r="I12" s="26">
        <v>906001</v>
      </c>
    </row>
    <row r="13" spans="1:13" x14ac:dyDescent="0.25">
      <c r="A13" s="69" t="s">
        <v>378</v>
      </c>
      <c r="B13" s="2" t="s">
        <v>374</v>
      </c>
      <c r="C13" s="26" t="s">
        <v>0</v>
      </c>
      <c r="D13" s="26" t="s">
        <v>4</v>
      </c>
      <c r="E13" s="26" t="s">
        <v>2</v>
      </c>
      <c r="F13" s="26">
        <v>30</v>
      </c>
      <c r="G13" s="26">
        <v>97.5</v>
      </c>
      <c r="H13" s="26"/>
      <c r="I13" s="26">
        <v>906001</v>
      </c>
    </row>
    <row r="14" spans="1:13" x14ac:dyDescent="0.25">
      <c r="A14" s="69" t="s">
        <v>379</v>
      </c>
      <c r="B14" s="2" t="s">
        <v>374</v>
      </c>
      <c r="C14" s="26" t="s">
        <v>0</v>
      </c>
      <c r="D14" s="26" t="s">
        <v>4</v>
      </c>
      <c r="E14" s="26" t="s">
        <v>2</v>
      </c>
      <c r="F14" s="26">
        <v>30</v>
      </c>
      <c r="G14" s="26">
        <v>97.5</v>
      </c>
      <c r="H14" s="26"/>
      <c r="I14" s="26">
        <v>906001</v>
      </c>
    </row>
    <row r="15" spans="1:13" x14ac:dyDescent="0.25">
      <c r="A15" s="69" t="s">
        <v>380</v>
      </c>
      <c r="B15" s="2" t="s">
        <v>374</v>
      </c>
      <c r="C15" s="26" t="s">
        <v>0</v>
      </c>
      <c r="D15" s="26" t="s">
        <v>4</v>
      </c>
      <c r="E15" s="26" t="s">
        <v>2</v>
      </c>
      <c r="F15" s="26">
        <v>30</v>
      </c>
      <c r="G15" s="26">
        <v>97.5</v>
      </c>
      <c r="H15" s="26"/>
      <c r="I15" s="26">
        <v>906001</v>
      </c>
    </row>
    <row r="16" spans="1:13" x14ac:dyDescent="0.25">
      <c r="A16" s="69" t="s">
        <v>381</v>
      </c>
      <c r="B16" s="2" t="s">
        <v>382</v>
      </c>
      <c r="C16" s="26" t="s">
        <v>334</v>
      </c>
      <c r="D16" s="26" t="s">
        <v>334</v>
      </c>
      <c r="E16" s="26" t="s">
        <v>334</v>
      </c>
      <c r="F16" s="26">
        <v>30</v>
      </c>
      <c r="G16" s="26">
        <v>81.365475000000004</v>
      </c>
      <c r="H16" s="26"/>
      <c r="I16" s="26">
        <v>906018</v>
      </c>
    </row>
    <row r="17" spans="1:9" x14ac:dyDescent="0.25">
      <c r="A17" s="69" t="s">
        <v>383</v>
      </c>
      <c r="B17" s="2" t="s">
        <v>384</v>
      </c>
      <c r="C17" s="26" t="s">
        <v>0</v>
      </c>
      <c r="D17" s="26" t="s">
        <v>4</v>
      </c>
      <c r="E17" s="26" t="s">
        <v>2</v>
      </c>
      <c r="F17" s="26">
        <v>30</v>
      </c>
      <c r="G17" s="26">
        <v>97.5</v>
      </c>
      <c r="H17" s="26"/>
      <c r="I17" s="26">
        <v>906001</v>
      </c>
    </row>
    <row r="18" spans="1:9" x14ac:dyDescent="0.25">
      <c r="A18" s="69" t="s">
        <v>385</v>
      </c>
      <c r="B18" s="2" t="s">
        <v>386</v>
      </c>
      <c r="C18" s="26" t="s">
        <v>0</v>
      </c>
      <c r="D18" s="26" t="s">
        <v>4</v>
      </c>
      <c r="E18" s="26" t="s">
        <v>3</v>
      </c>
      <c r="F18" s="26">
        <v>10</v>
      </c>
      <c r="G18" s="26">
        <v>40</v>
      </c>
      <c r="H18" s="26"/>
      <c r="I18" s="26">
        <v>906004</v>
      </c>
    </row>
    <row r="19" spans="1:9" x14ac:dyDescent="0.25">
      <c r="A19" s="69" t="s">
        <v>387</v>
      </c>
      <c r="B19" s="2" t="s">
        <v>386</v>
      </c>
      <c r="C19" s="26" t="s">
        <v>0</v>
      </c>
      <c r="D19" s="26" t="s">
        <v>4</v>
      </c>
      <c r="E19" s="26" t="s">
        <v>3</v>
      </c>
      <c r="F19" s="26">
        <v>10</v>
      </c>
      <c r="G19" s="26">
        <v>40</v>
      </c>
      <c r="H19" s="26"/>
      <c r="I19" s="26">
        <v>906004</v>
      </c>
    </row>
    <row r="20" spans="1:9" x14ac:dyDescent="0.25">
      <c r="A20" s="69" t="s">
        <v>388</v>
      </c>
      <c r="B20" s="2" t="s">
        <v>389</v>
      </c>
      <c r="C20" s="26" t="s">
        <v>0</v>
      </c>
      <c r="D20" s="26" t="s">
        <v>4</v>
      </c>
      <c r="E20" s="26" t="s">
        <v>3</v>
      </c>
      <c r="F20" s="26">
        <v>10</v>
      </c>
      <c r="G20" s="26">
        <v>40</v>
      </c>
      <c r="H20" s="26"/>
      <c r="I20" s="26">
        <v>906004</v>
      </c>
    </row>
    <row r="21" spans="1:9" x14ac:dyDescent="0.25">
      <c r="A21" s="69" t="s">
        <v>390</v>
      </c>
      <c r="B21" s="2" t="s">
        <v>386</v>
      </c>
      <c r="C21" s="26" t="s">
        <v>0</v>
      </c>
      <c r="D21" s="26" t="s">
        <v>4</v>
      </c>
      <c r="E21" s="26" t="s">
        <v>3</v>
      </c>
      <c r="F21" s="26">
        <v>10</v>
      </c>
      <c r="G21" s="26">
        <v>40</v>
      </c>
      <c r="H21" s="26"/>
      <c r="I21" s="26">
        <v>906004</v>
      </c>
    </row>
    <row r="22" spans="1:9" x14ac:dyDescent="0.25">
      <c r="A22" s="69" t="s">
        <v>391</v>
      </c>
      <c r="B22" s="2" t="s">
        <v>386</v>
      </c>
      <c r="C22" s="26" t="s">
        <v>0</v>
      </c>
      <c r="D22" s="26" t="s">
        <v>4</v>
      </c>
      <c r="E22" s="26" t="s">
        <v>3</v>
      </c>
      <c r="F22" s="26">
        <v>10</v>
      </c>
      <c r="G22" s="26">
        <v>40</v>
      </c>
      <c r="H22" s="26"/>
      <c r="I22" s="26">
        <v>906004</v>
      </c>
    </row>
    <row r="23" spans="1:9" x14ac:dyDescent="0.25">
      <c r="A23" s="69" t="s">
        <v>392</v>
      </c>
      <c r="B23" s="2" t="s">
        <v>386</v>
      </c>
      <c r="C23" s="26" t="s">
        <v>0</v>
      </c>
      <c r="D23" s="26" t="s">
        <v>4</v>
      </c>
      <c r="E23" s="26" t="s">
        <v>3</v>
      </c>
      <c r="F23" s="26">
        <v>10</v>
      </c>
      <c r="G23" s="26">
        <v>40</v>
      </c>
      <c r="H23" s="26"/>
      <c r="I23" s="26">
        <v>906004</v>
      </c>
    </row>
    <row r="24" spans="1:9" x14ac:dyDescent="0.25">
      <c r="A24" s="69" t="s">
        <v>393</v>
      </c>
      <c r="B24" s="2" t="s">
        <v>386</v>
      </c>
      <c r="C24" s="26" t="s">
        <v>0</v>
      </c>
      <c r="D24" s="26" t="s">
        <v>4</v>
      </c>
      <c r="E24" s="26" t="s">
        <v>3</v>
      </c>
      <c r="F24" s="26">
        <v>10</v>
      </c>
      <c r="G24" s="26">
        <v>40</v>
      </c>
      <c r="H24" s="26"/>
      <c r="I24" s="26">
        <v>906004</v>
      </c>
    </row>
    <row r="25" spans="1:9" x14ac:dyDescent="0.25">
      <c r="A25" s="69" t="s">
        <v>394</v>
      </c>
      <c r="B25" s="2" t="s">
        <v>386</v>
      </c>
      <c r="C25" s="26" t="s">
        <v>0</v>
      </c>
      <c r="D25" s="26" t="s">
        <v>4</v>
      </c>
      <c r="E25" s="26" t="s">
        <v>3</v>
      </c>
      <c r="F25" s="26">
        <v>10</v>
      </c>
      <c r="G25" s="26">
        <v>40</v>
      </c>
      <c r="H25" s="26"/>
      <c r="I25" s="26">
        <v>906004</v>
      </c>
    </row>
    <row r="26" spans="1:9" x14ac:dyDescent="0.25">
      <c r="A26" s="69" t="s">
        <v>395</v>
      </c>
      <c r="B26" s="2" t="s">
        <v>386</v>
      </c>
      <c r="C26" s="26" t="s">
        <v>0</v>
      </c>
      <c r="D26" s="26" t="s">
        <v>4</v>
      </c>
      <c r="E26" s="26" t="s">
        <v>3</v>
      </c>
      <c r="F26" s="26">
        <v>10</v>
      </c>
      <c r="G26" s="26">
        <v>40</v>
      </c>
      <c r="H26" s="26"/>
      <c r="I26" s="26">
        <v>906004</v>
      </c>
    </row>
    <row r="27" spans="1:9" x14ac:dyDescent="0.25">
      <c r="A27" s="69" t="s">
        <v>396</v>
      </c>
      <c r="B27" s="2" t="s">
        <v>397</v>
      </c>
      <c r="C27" s="26" t="s">
        <v>0</v>
      </c>
      <c r="D27" s="26" t="s">
        <v>4</v>
      </c>
      <c r="E27" s="26" t="s">
        <v>3</v>
      </c>
      <c r="F27" s="26">
        <v>10</v>
      </c>
      <c r="G27" s="26">
        <v>40</v>
      </c>
      <c r="H27" s="26"/>
      <c r="I27" s="26">
        <v>906004</v>
      </c>
    </row>
    <row r="28" spans="1:9" x14ac:dyDescent="0.25">
      <c r="A28" s="69" t="s">
        <v>398</v>
      </c>
      <c r="B28" s="2" t="s">
        <v>399</v>
      </c>
      <c r="C28" s="26" t="s">
        <v>0</v>
      </c>
      <c r="D28" s="26" t="s">
        <v>4</v>
      </c>
      <c r="E28" s="26" t="s">
        <v>3</v>
      </c>
      <c r="F28" s="26">
        <v>10</v>
      </c>
      <c r="G28" s="26">
        <v>40</v>
      </c>
      <c r="H28" s="26"/>
      <c r="I28" s="26">
        <v>906004</v>
      </c>
    </row>
    <row r="29" spans="1:9" x14ac:dyDescent="0.25">
      <c r="A29" s="69" t="s">
        <v>400</v>
      </c>
      <c r="B29" s="6" t="s">
        <v>401</v>
      </c>
      <c r="C29" s="26" t="s">
        <v>0</v>
      </c>
      <c r="D29" s="26" t="s">
        <v>51</v>
      </c>
      <c r="E29" s="26" t="s">
        <v>2</v>
      </c>
      <c r="F29" s="26">
        <v>30</v>
      </c>
      <c r="G29" s="26">
        <v>142.79999999999998</v>
      </c>
      <c r="H29" s="26"/>
      <c r="I29" s="26">
        <v>906002</v>
      </c>
    </row>
    <row r="30" spans="1:9" x14ac:dyDescent="0.25">
      <c r="A30" s="69" t="s">
        <v>402</v>
      </c>
      <c r="B30" s="6" t="s">
        <v>403</v>
      </c>
      <c r="C30" s="26" t="s">
        <v>0</v>
      </c>
      <c r="D30" s="26" t="s">
        <v>51</v>
      </c>
      <c r="E30" s="26" t="s">
        <v>2</v>
      </c>
      <c r="F30" s="26">
        <v>30</v>
      </c>
      <c r="G30" s="26">
        <v>142.79999999999998</v>
      </c>
      <c r="H30" s="26"/>
      <c r="I30" s="26">
        <v>906002</v>
      </c>
    </row>
    <row r="31" spans="1:9" x14ac:dyDescent="0.25">
      <c r="A31" s="69" t="s">
        <v>404</v>
      </c>
      <c r="B31" s="2" t="s">
        <v>405</v>
      </c>
      <c r="C31" s="26" t="s">
        <v>0</v>
      </c>
      <c r="D31" s="26" t="s">
        <v>51</v>
      </c>
      <c r="E31" s="26" t="s">
        <v>2</v>
      </c>
      <c r="F31" s="26">
        <v>30</v>
      </c>
      <c r="G31" s="26">
        <v>142.79999999999998</v>
      </c>
      <c r="H31" s="26"/>
      <c r="I31" s="26">
        <v>906002</v>
      </c>
    </row>
    <row r="32" spans="1:9" x14ac:dyDescent="0.25">
      <c r="A32" s="69" t="s">
        <v>406</v>
      </c>
      <c r="B32" s="2" t="s">
        <v>407</v>
      </c>
      <c r="C32" s="26" t="s">
        <v>0</v>
      </c>
      <c r="D32" s="26" t="s">
        <v>51</v>
      </c>
      <c r="E32" s="26" t="s">
        <v>2</v>
      </c>
      <c r="F32" s="26">
        <v>20</v>
      </c>
      <c r="G32" s="26">
        <v>118.27143500000003</v>
      </c>
      <c r="H32" s="26"/>
      <c r="I32" s="26">
        <v>906002</v>
      </c>
    </row>
    <row r="33" spans="1:9" x14ac:dyDescent="0.25">
      <c r="A33" s="69" t="s">
        <v>408</v>
      </c>
      <c r="B33" s="6" t="s">
        <v>409</v>
      </c>
      <c r="C33" s="26" t="s">
        <v>0</v>
      </c>
      <c r="D33" s="26" t="s">
        <v>51</v>
      </c>
      <c r="E33" s="26" t="s">
        <v>2</v>
      </c>
      <c r="F33" s="26">
        <v>30</v>
      </c>
      <c r="G33" s="26">
        <v>155</v>
      </c>
      <c r="H33" s="26"/>
      <c r="I33" s="26">
        <v>906002</v>
      </c>
    </row>
    <row r="34" spans="1:9" x14ac:dyDescent="0.25">
      <c r="A34" s="69" t="s">
        <v>410</v>
      </c>
      <c r="B34" s="6" t="s">
        <v>411</v>
      </c>
      <c r="C34" s="26" t="s">
        <v>0</v>
      </c>
      <c r="D34" s="26" t="s">
        <v>51</v>
      </c>
      <c r="E34" s="26" t="s">
        <v>2</v>
      </c>
      <c r="F34" s="26">
        <v>30</v>
      </c>
      <c r="G34" s="26">
        <v>155</v>
      </c>
      <c r="H34" s="26"/>
      <c r="I34" s="26">
        <v>906002</v>
      </c>
    </row>
    <row r="35" spans="1:9" x14ac:dyDescent="0.25">
      <c r="A35" s="69" t="s">
        <v>412</v>
      </c>
      <c r="B35" s="6" t="s">
        <v>413</v>
      </c>
      <c r="C35" s="26" t="s">
        <v>0</v>
      </c>
      <c r="D35" s="26" t="s">
        <v>51</v>
      </c>
      <c r="E35" s="26" t="s">
        <v>2</v>
      </c>
      <c r="F35" s="26">
        <v>30</v>
      </c>
      <c r="G35" s="26">
        <v>189.09</v>
      </c>
      <c r="H35" s="26"/>
      <c r="I35" s="26">
        <v>906002</v>
      </c>
    </row>
    <row r="36" spans="1:9" x14ac:dyDescent="0.25">
      <c r="A36" s="69" t="s">
        <v>414</v>
      </c>
      <c r="B36" s="6" t="s">
        <v>415</v>
      </c>
      <c r="C36" s="26" t="s">
        <v>0</v>
      </c>
      <c r="D36" s="26" t="s">
        <v>51</v>
      </c>
      <c r="E36" s="26" t="s">
        <v>2</v>
      </c>
      <c r="F36" s="26">
        <v>30</v>
      </c>
      <c r="G36" s="26">
        <v>189.09</v>
      </c>
      <c r="H36" s="26"/>
      <c r="I36" s="26">
        <v>906002</v>
      </c>
    </row>
    <row r="37" spans="1:9" x14ac:dyDescent="0.25">
      <c r="A37" s="69" t="s">
        <v>416</v>
      </c>
      <c r="B37" s="6" t="s">
        <v>417</v>
      </c>
      <c r="C37" s="26" t="s">
        <v>0</v>
      </c>
      <c r="D37" s="26" t="s">
        <v>51</v>
      </c>
      <c r="E37" s="26" t="s">
        <v>3</v>
      </c>
      <c r="F37" s="26">
        <v>10</v>
      </c>
      <c r="G37" s="26">
        <v>55</v>
      </c>
      <c r="H37" s="26"/>
      <c r="I37" s="26">
        <v>906005</v>
      </c>
    </row>
    <row r="38" spans="1:9" x14ac:dyDescent="0.25">
      <c r="A38" s="69" t="s">
        <v>418</v>
      </c>
      <c r="B38" s="6" t="s">
        <v>417</v>
      </c>
      <c r="C38" s="26" t="s">
        <v>0</v>
      </c>
      <c r="D38" s="26" t="s">
        <v>51</v>
      </c>
      <c r="E38" s="26" t="s">
        <v>3</v>
      </c>
      <c r="F38" s="26">
        <v>10</v>
      </c>
      <c r="G38" s="26">
        <v>55</v>
      </c>
      <c r="H38" s="26"/>
      <c r="I38" s="26">
        <v>906005</v>
      </c>
    </row>
    <row r="39" spans="1:9" x14ac:dyDescent="0.25">
      <c r="A39" s="69" t="s">
        <v>419</v>
      </c>
      <c r="B39" s="6" t="s">
        <v>420</v>
      </c>
      <c r="C39" s="26" t="s">
        <v>0</v>
      </c>
      <c r="D39" s="26" t="s">
        <v>51</v>
      </c>
      <c r="E39" s="26" t="s">
        <v>3</v>
      </c>
      <c r="F39" s="26">
        <v>10</v>
      </c>
      <c r="G39" s="26">
        <v>55</v>
      </c>
      <c r="H39" s="26"/>
      <c r="I39" s="26">
        <v>906005</v>
      </c>
    </row>
    <row r="40" spans="1:9" x14ac:dyDescent="0.25">
      <c r="A40" s="69" t="s">
        <v>421</v>
      </c>
      <c r="B40" s="6" t="s">
        <v>417</v>
      </c>
      <c r="C40" s="26" t="s">
        <v>0</v>
      </c>
      <c r="D40" s="26" t="s">
        <v>51</v>
      </c>
      <c r="E40" s="26" t="s">
        <v>3</v>
      </c>
      <c r="F40" s="26">
        <v>10</v>
      </c>
      <c r="G40" s="26">
        <v>55</v>
      </c>
      <c r="H40" s="26"/>
      <c r="I40" s="26">
        <v>906005</v>
      </c>
    </row>
    <row r="41" spans="1:9" x14ac:dyDescent="0.25">
      <c r="A41" s="69" t="s">
        <v>422</v>
      </c>
      <c r="B41" s="6" t="s">
        <v>417</v>
      </c>
      <c r="C41" s="26" t="s">
        <v>0</v>
      </c>
      <c r="D41" s="26" t="s">
        <v>51</v>
      </c>
      <c r="E41" s="26" t="s">
        <v>3</v>
      </c>
      <c r="F41" s="26">
        <v>10</v>
      </c>
      <c r="G41" s="26">
        <v>55</v>
      </c>
      <c r="H41" s="26"/>
      <c r="I41" s="26">
        <v>906005</v>
      </c>
    </row>
    <row r="42" spans="1:9" x14ac:dyDescent="0.25">
      <c r="A42" s="69" t="s">
        <v>423</v>
      </c>
      <c r="B42" s="6" t="s">
        <v>417</v>
      </c>
      <c r="C42" s="26" t="s">
        <v>0</v>
      </c>
      <c r="D42" s="26" t="s">
        <v>51</v>
      </c>
      <c r="E42" s="26" t="s">
        <v>3</v>
      </c>
      <c r="F42" s="26">
        <v>10</v>
      </c>
      <c r="G42" s="26">
        <v>55</v>
      </c>
      <c r="H42" s="26"/>
      <c r="I42" s="26">
        <v>906005</v>
      </c>
    </row>
    <row r="43" spans="1:9" x14ac:dyDescent="0.25">
      <c r="A43" s="69" t="s">
        <v>424</v>
      </c>
      <c r="B43" s="6" t="s">
        <v>417</v>
      </c>
      <c r="C43" s="26" t="s">
        <v>0</v>
      </c>
      <c r="D43" s="26" t="s">
        <v>51</v>
      </c>
      <c r="E43" s="26" t="s">
        <v>3</v>
      </c>
      <c r="F43" s="26">
        <v>10</v>
      </c>
      <c r="G43" s="26">
        <v>55</v>
      </c>
      <c r="H43" s="26"/>
      <c r="I43" s="26">
        <v>906005</v>
      </c>
    </row>
    <row r="44" spans="1:9" x14ac:dyDescent="0.25">
      <c r="A44" s="69" t="s">
        <v>425</v>
      </c>
      <c r="B44" s="6" t="s">
        <v>426</v>
      </c>
      <c r="C44" s="26" t="s">
        <v>0</v>
      </c>
      <c r="D44" s="26" t="s">
        <v>51</v>
      </c>
      <c r="E44" s="26" t="s">
        <v>3</v>
      </c>
      <c r="F44" s="26">
        <v>10</v>
      </c>
      <c r="G44" s="26">
        <v>55</v>
      </c>
      <c r="H44" s="26"/>
      <c r="I44" s="26">
        <v>906005</v>
      </c>
    </row>
    <row r="45" spans="1:9" x14ac:dyDescent="0.25">
      <c r="A45" s="69" t="s">
        <v>427</v>
      </c>
      <c r="B45" s="6" t="s">
        <v>426</v>
      </c>
      <c r="C45" s="26" t="s">
        <v>0</v>
      </c>
      <c r="D45" s="26" t="s">
        <v>51</v>
      </c>
      <c r="E45" s="26" t="s">
        <v>3</v>
      </c>
      <c r="F45" s="26">
        <v>10</v>
      </c>
      <c r="G45" s="26">
        <v>55</v>
      </c>
      <c r="H45" s="26"/>
      <c r="I45" s="26">
        <v>906005</v>
      </c>
    </row>
    <row r="46" spans="1:9" x14ac:dyDescent="0.25">
      <c r="A46" s="69" t="s">
        <v>428</v>
      </c>
      <c r="B46" s="6" t="s">
        <v>426</v>
      </c>
      <c r="C46" s="26" t="s">
        <v>0</v>
      </c>
      <c r="D46" s="26" t="s">
        <v>51</v>
      </c>
      <c r="E46" s="26" t="s">
        <v>3</v>
      </c>
      <c r="F46" s="26">
        <v>10</v>
      </c>
      <c r="G46" s="26">
        <v>55</v>
      </c>
      <c r="H46" s="26"/>
      <c r="I46" s="26">
        <v>906005</v>
      </c>
    </row>
    <row r="47" spans="1:9" x14ac:dyDescent="0.25">
      <c r="A47" s="69" t="s">
        <v>429</v>
      </c>
      <c r="B47" s="6" t="s">
        <v>426</v>
      </c>
      <c r="C47" s="26" t="s">
        <v>0</v>
      </c>
      <c r="D47" s="26" t="s">
        <v>51</v>
      </c>
      <c r="E47" s="26" t="s">
        <v>3</v>
      </c>
      <c r="F47" s="26">
        <v>10</v>
      </c>
      <c r="G47" s="26">
        <v>55</v>
      </c>
      <c r="H47" s="26"/>
      <c r="I47" s="26">
        <v>906005</v>
      </c>
    </row>
    <row r="48" spans="1:9" x14ac:dyDescent="0.25">
      <c r="A48" s="69" t="s">
        <v>430</v>
      </c>
      <c r="B48" s="6" t="s">
        <v>431</v>
      </c>
      <c r="C48" s="26" t="s">
        <v>0</v>
      </c>
      <c r="D48" s="26" t="s">
        <v>51</v>
      </c>
      <c r="E48" s="26" t="s">
        <v>3</v>
      </c>
      <c r="F48" s="26">
        <v>10</v>
      </c>
      <c r="G48" s="26">
        <v>55</v>
      </c>
      <c r="H48" s="26"/>
      <c r="I48" s="26">
        <v>906005</v>
      </c>
    </row>
    <row r="49" spans="1:9" x14ac:dyDescent="0.25">
      <c r="A49" s="69" t="s">
        <v>432</v>
      </c>
      <c r="B49" s="6" t="s">
        <v>433</v>
      </c>
      <c r="C49" s="26" t="s">
        <v>0</v>
      </c>
      <c r="D49" s="26" t="s">
        <v>51</v>
      </c>
      <c r="E49" s="26" t="s">
        <v>3</v>
      </c>
      <c r="F49" s="26">
        <v>10</v>
      </c>
      <c r="G49" s="26">
        <v>55</v>
      </c>
      <c r="H49" s="26"/>
      <c r="I49" s="26">
        <v>906005</v>
      </c>
    </row>
    <row r="50" spans="1:9" x14ac:dyDescent="0.25">
      <c r="A50" s="69" t="s">
        <v>434</v>
      </c>
      <c r="B50" s="6" t="s">
        <v>435</v>
      </c>
      <c r="C50" s="26" t="s">
        <v>0</v>
      </c>
      <c r="D50" s="26" t="s">
        <v>51</v>
      </c>
      <c r="E50" s="26" t="s">
        <v>3</v>
      </c>
      <c r="F50" s="26">
        <v>10</v>
      </c>
      <c r="G50" s="26">
        <v>55</v>
      </c>
      <c r="H50" s="26"/>
      <c r="I50" s="26">
        <v>906005</v>
      </c>
    </row>
    <row r="51" spans="1:9" x14ac:dyDescent="0.25">
      <c r="A51" s="69" t="s">
        <v>436</v>
      </c>
      <c r="B51" s="6" t="s">
        <v>437</v>
      </c>
      <c r="C51" s="26" t="s">
        <v>0</v>
      </c>
      <c r="D51" s="26" t="s">
        <v>51</v>
      </c>
      <c r="E51" s="26" t="s">
        <v>3</v>
      </c>
      <c r="F51" s="26">
        <v>10</v>
      </c>
      <c r="G51" s="26">
        <v>55</v>
      </c>
      <c r="H51" s="26"/>
      <c r="I51" s="26">
        <v>906005</v>
      </c>
    </row>
    <row r="52" spans="1:9" x14ac:dyDescent="0.25">
      <c r="A52" s="69" t="s">
        <v>438</v>
      </c>
      <c r="B52" s="2" t="s">
        <v>439</v>
      </c>
      <c r="C52" s="26" t="s">
        <v>0</v>
      </c>
      <c r="D52" s="26" t="s">
        <v>52</v>
      </c>
      <c r="E52" s="26" t="s">
        <v>2</v>
      </c>
      <c r="F52" s="26">
        <v>20</v>
      </c>
      <c r="G52" s="26">
        <v>140</v>
      </c>
      <c r="H52" s="26"/>
      <c r="I52" s="26">
        <v>906003</v>
      </c>
    </row>
    <row r="53" spans="1:9" x14ac:dyDescent="0.25">
      <c r="A53" s="69" t="s">
        <v>440</v>
      </c>
      <c r="B53" s="6" t="s">
        <v>441</v>
      </c>
      <c r="C53" s="26" t="s">
        <v>0</v>
      </c>
      <c r="D53" s="26" t="s">
        <v>52</v>
      </c>
      <c r="E53" s="26" t="s">
        <v>2</v>
      </c>
      <c r="F53" s="26">
        <v>20</v>
      </c>
      <c r="G53" s="26">
        <v>140</v>
      </c>
      <c r="H53" s="26"/>
      <c r="I53" s="26">
        <v>906003</v>
      </c>
    </row>
    <row r="54" spans="1:9" x14ac:dyDescent="0.25">
      <c r="A54" s="69" t="s">
        <v>442</v>
      </c>
      <c r="B54" s="2" t="s">
        <v>443</v>
      </c>
      <c r="C54" s="26" t="s">
        <v>0</v>
      </c>
      <c r="D54" s="26" t="s">
        <v>52</v>
      </c>
      <c r="E54" s="26" t="s">
        <v>3</v>
      </c>
      <c r="F54" s="26">
        <v>10</v>
      </c>
      <c r="G54" s="26">
        <v>80</v>
      </c>
      <c r="H54" s="26"/>
      <c r="I54" s="26">
        <v>906006</v>
      </c>
    </row>
    <row r="55" spans="1:9" x14ac:dyDescent="0.25">
      <c r="A55" s="69" t="s">
        <v>444</v>
      </c>
      <c r="B55" s="2" t="s">
        <v>443</v>
      </c>
      <c r="C55" s="26" t="s">
        <v>0</v>
      </c>
      <c r="D55" s="26" t="s">
        <v>52</v>
      </c>
      <c r="E55" s="26" t="s">
        <v>3</v>
      </c>
      <c r="F55" s="26">
        <v>10</v>
      </c>
      <c r="G55" s="26">
        <v>80</v>
      </c>
      <c r="H55" s="26"/>
      <c r="I55" s="26">
        <v>906006</v>
      </c>
    </row>
    <row r="56" spans="1:9" x14ac:dyDescent="0.25">
      <c r="A56" s="69" t="s">
        <v>445</v>
      </c>
      <c r="B56" s="2" t="s">
        <v>443</v>
      </c>
      <c r="C56" s="26" t="s">
        <v>0</v>
      </c>
      <c r="D56" s="26" t="s">
        <v>52</v>
      </c>
      <c r="E56" s="26" t="s">
        <v>3</v>
      </c>
      <c r="F56" s="26">
        <v>10</v>
      </c>
      <c r="G56" s="26">
        <v>80</v>
      </c>
      <c r="H56" s="26"/>
      <c r="I56" s="26">
        <v>906006</v>
      </c>
    </row>
    <row r="57" spans="1:9" x14ac:dyDescent="0.25">
      <c r="A57" s="69" t="s">
        <v>446</v>
      </c>
      <c r="B57" s="2" t="s">
        <v>443</v>
      </c>
      <c r="C57" s="26" t="s">
        <v>0</v>
      </c>
      <c r="D57" s="26" t="s">
        <v>52</v>
      </c>
      <c r="E57" s="26" t="s">
        <v>3</v>
      </c>
      <c r="F57" s="26">
        <v>10</v>
      </c>
      <c r="G57" s="26">
        <v>80</v>
      </c>
      <c r="H57" s="26"/>
      <c r="I57" s="26">
        <v>906006</v>
      </c>
    </row>
    <row r="58" spans="1:9" x14ac:dyDescent="0.25">
      <c r="A58" s="69" t="s">
        <v>447</v>
      </c>
      <c r="B58" s="2" t="s">
        <v>443</v>
      </c>
      <c r="C58" s="26" t="s">
        <v>0</v>
      </c>
      <c r="D58" s="26" t="s">
        <v>52</v>
      </c>
      <c r="E58" s="26" t="s">
        <v>3</v>
      </c>
      <c r="F58" s="26">
        <v>10</v>
      </c>
      <c r="G58" s="26">
        <v>80</v>
      </c>
      <c r="H58" s="26"/>
      <c r="I58" s="26">
        <v>906006</v>
      </c>
    </row>
    <row r="59" spans="1:9" x14ac:dyDescent="0.25">
      <c r="A59" s="69" t="s">
        <v>448</v>
      </c>
      <c r="B59" s="2" t="s">
        <v>443</v>
      </c>
      <c r="C59" s="26" t="s">
        <v>0</v>
      </c>
      <c r="D59" s="26" t="s">
        <v>52</v>
      </c>
      <c r="E59" s="26" t="s">
        <v>3</v>
      </c>
      <c r="F59" s="26">
        <v>10</v>
      </c>
      <c r="G59" s="26">
        <v>80</v>
      </c>
      <c r="H59" s="26"/>
      <c r="I59" s="26">
        <v>906006</v>
      </c>
    </row>
    <row r="60" spans="1:9" x14ac:dyDescent="0.25">
      <c r="A60" s="69" t="s">
        <v>449</v>
      </c>
      <c r="B60" s="2" t="s">
        <v>443</v>
      </c>
      <c r="C60" s="26" t="s">
        <v>0</v>
      </c>
      <c r="D60" s="26" t="s">
        <v>52</v>
      </c>
      <c r="E60" s="26" t="s">
        <v>3</v>
      </c>
      <c r="F60" s="26">
        <v>10</v>
      </c>
      <c r="G60" s="26">
        <v>80</v>
      </c>
      <c r="H60" s="26"/>
      <c r="I60" s="26">
        <v>906006</v>
      </c>
    </row>
    <row r="61" spans="1:9" x14ac:dyDescent="0.25">
      <c r="A61" s="69" t="s">
        <v>450</v>
      </c>
      <c r="B61" s="2" t="s">
        <v>443</v>
      </c>
      <c r="C61" s="26" t="s">
        <v>0</v>
      </c>
      <c r="D61" s="26" t="s">
        <v>52</v>
      </c>
      <c r="E61" s="26" t="s">
        <v>3</v>
      </c>
      <c r="F61" s="26">
        <v>10</v>
      </c>
      <c r="G61" s="26">
        <v>80</v>
      </c>
      <c r="H61" s="26"/>
      <c r="I61" s="26">
        <v>906006</v>
      </c>
    </row>
    <row r="62" spans="1:9" x14ac:dyDescent="0.25">
      <c r="A62" s="69" t="s">
        <v>451</v>
      </c>
      <c r="B62" s="2" t="s">
        <v>443</v>
      </c>
      <c r="C62" s="26" t="s">
        <v>0</v>
      </c>
      <c r="D62" s="26" t="s">
        <v>52</v>
      </c>
      <c r="E62" s="26" t="s">
        <v>3</v>
      </c>
      <c r="F62" s="26">
        <v>10</v>
      </c>
      <c r="G62" s="26">
        <v>80</v>
      </c>
      <c r="H62" s="26"/>
      <c r="I62" s="26">
        <v>906006</v>
      </c>
    </row>
    <row r="63" spans="1:9" x14ac:dyDescent="0.25">
      <c r="A63" s="69" t="s">
        <v>452</v>
      </c>
      <c r="B63" s="2" t="s">
        <v>453</v>
      </c>
      <c r="C63" s="26" t="s">
        <v>0</v>
      </c>
      <c r="D63" s="26" t="s">
        <v>52</v>
      </c>
      <c r="E63" s="26" t="s">
        <v>3</v>
      </c>
      <c r="F63" s="26">
        <v>10</v>
      </c>
      <c r="G63" s="26">
        <v>80</v>
      </c>
      <c r="H63" s="26"/>
      <c r="I63" s="26">
        <v>906006</v>
      </c>
    </row>
    <row r="64" spans="1:9" x14ac:dyDescent="0.25">
      <c r="A64" s="69" t="s">
        <v>454</v>
      </c>
      <c r="B64" s="6" t="s">
        <v>455</v>
      </c>
      <c r="C64" s="26" t="s">
        <v>1</v>
      </c>
      <c r="D64" s="26" t="s">
        <v>37</v>
      </c>
      <c r="E64" s="26" t="s">
        <v>2</v>
      </c>
      <c r="F64" s="26">
        <v>5</v>
      </c>
      <c r="G64" s="26">
        <v>35.520000000000003</v>
      </c>
      <c r="H64" s="26"/>
      <c r="I64" s="26">
        <v>906007</v>
      </c>
    </row>
    <row r="65" spans="1:9" x14ac:dyDescent="0.25">
      <c r="A65" s="69" t="s">
        <v>456</v>
      </c>
      <c r="B65" s="6" t="s">
        <v>457</v>
      </c>
      <c r="C65" s="26" t="s">
        <v>1</v>
      </c>
      <c r="D65" s="26" t="s">
        <v>37</v>
      </c>
      <c r="E65" s="26" t="s">
        <v>2</v>
      </c>
      <c r="F65" s="26">
        <v>5</v>
      </c>
      <c r="G65" s="26">
        <v>35.520000000000003</v>
      </c>
      <c r="H65" s="26"/>
      <c r="I65" s="26">
        <v>906007</v>
      </c>
    </row>
    <row r="66" spans="1:9" x14ac:dyDescent="0.25">
      <c r="A66" s="69" t="s">
        <v>458</v>
      </c>
      <c r="B66" s="6" t="s">
        <v>457</v>
      </c>
      <c r="C66" s="26" t="s">
        <v>1</v>
      </c>
      <c r="D66" s="26" t="s">
        <v>37</v>
      </c>
      <c r="E66" s="26" t="s">
        <v>2</v>
      </c>
      <c r="F66" s="26">
        <v>5</v>
      </c>
      <c r="G66" s="26">
        <v>35.520000000000003</v>
      </c>
      <c r="H66" s="26"/>
      <c r="I66" s="26">
        <v>906007</v>
      </c>
    </row>
    <row r="67" spans="1:9" x14ac:dyDescent="0.25">
      <c r="A67" s="69" t="s">
        <v>459</v>
      </c>
      <c r="B67" s="6" t="s">
        <v>457</v>
      </c>
      <c r="C67" s="26" t="s">
        <v>1</v>
      </c>
      <c r="D67" s="26" t="s">
        <v>37</v>
      </c>
      <c r="E67" s="26" t="s">
        <v>2</v>
      </c>
      <c r="F67" s="26">
        <v>5</v>
      </c>
      <c r="G67" s="26">
        <v>35.520000000000003</v>
      </c>
      <c r="H67" s="26"/>
      <c r="I67" s="26">
        <v>906007</v>
      </c>
    </row>
    <row r="68" spans="1:9" x14ac:dyDescent="0.25">
      <c r="A68" s="69" t="s">
        <v>460</v>
      </c>
      <c r="B68" s="6" t="s">
        <v>457</v>
      </c>
      <c r="C68" s="26" t="s">
        <v>1</v>
      </c>
      <c r="D68" s="26" t="s">
        <v>37</v>
      </c>
      <c r="E68" s="26" t="s">
        <v>2</v>
      </c>
      <c r="F68" s="26">
        <v>5</v>
      </c>
      <c r="G68" s="26">
        <v>35.520000000000003</v>
      </c>
      <c r="H68" s="26"/>
      <c r="I68" s="26">
        <v>906007</v>
      </c>
    </row>
    <row r="69" spans="1:9" x14ac:dyDescent="0.25">
      <c r="A69" s="69" t="s">
        <v>461</v>
      </c>
      <c r="B69" s="6" t="s">
        <v>462</v>
      </c>
      <c r="C69" s="26" t="s">
        <v>1</v>
      </c>
      <c r="D69" s="26" t="s">
        <v>37</v>
      </c>
      <c r="E69" s="26" t="s">
        <v>2</v>
      </c>
      <c r="F69" s="26">
        <v>5</v>
      </c>
      <c r="G69" s="26">
        <v>35.520000000000003</v>
      </c>
      <c r="H69" s="26"/>
      <c r="I69" s="26">
        <v>906007</v>
      </c>
    </row>
    <row r="70" spans="1:9" x14ac:dyDescent="0.25">
      <c r="A70" s="69" t="s">
        <v>463</v>
      </c>
      <c r="B70" s="6" t="s">
        <v>462</v>
      </c>
      <c r="C70" s="26" t="s">
        <v>1</v>
      </c>
      <c r="D70" s="26" t="s">
        <v>37</v>
      </c>
      <c r="E70" s="26" t="s">
        <v>2</v>
      </c>
      <c r="F70" s="26">
        <v>5</v>
      </c>
      <c r="G70" s="26">
        <v>35.520000000000003</v>
      </c>
      <c r="H70" s="26"/>
      <c r="I70" s="26">
        <v>906007</v>
      </c>
    </row>
    <row r="71" spans="1:9" x14ac:dyDescent="0.25">
      <c r="A71" s="69" t="s">
        <v>464</v>
      </c>
      <c r="B71" s="6" t="s">
        <v>462</v>
      </c>
      <c r="C71" s="26" t="s">
        <v>1</v>
      </c>
      <c r="D71" s="26" t="s">
        <v>37</v>
      </c>
      <c r="E71" s="26" t="s">
        <v>2</v>
      </c>
      <c r="F71" s="26">
        <v>5</v>
      </c>
      <c r="G71" s="26">
        <v>35.520000000000003</v>
      </c>
      <c r="H71" s="26"/>
      <c r="I71" s="26">
        <v>906007</v>
      </c>
    </row>
    <row r="72" spans="1:9" x14ac:dyDescent="0.25">
      <c r="A72" s="69" t="s">
        <v>465</v>
      </c>
      <c r="B72" s="6" t="s">
        <v>466</v>
      </c>
      <c r="C72" s="26" t="s">
        <v>1</v>
      </c>
      <c r="D72" s="26" t="s">
        <v>37</v>
      </c>
      <c r="E72" s="26" t="s">
        <v>2</v>
      </c>
      <c r="F72" s="26">
        <v>5</v>
      </c>
      <c r="G72" s="26">
        <v>35.520000000000003</v>
      </c>
      <c r="H72" s="26"/>
      <c r="I72" s="26">
        <v>906007</v>
      </c>
    </row>
    <row r="73" spans="1:9" x14ac:dyDescent="0.25">
      <c r="A73" s="69" t="s">
        <v>467</v>
      </c>
      <c r="B73" s="6" t="s">
        <v>468</v>
      </c>
      <c r="C73" s="26" t="s">
        <v>1</v>
      </c>
      <c r="D73" s="26" t="s">
        <v>37</v>
      </c>
      <c r="E73" s="26" t="s">
        <v>2</v>
      </c>
      <c r="F73" s="26">
        <v>5</v>
      </c>
      <c r="G73" s="26">
        <v>62.8</v>
      </c>
      <c r="H73" s="26"/>
      <c r="I73" s="26">
        <v>906007</v>
      </c>
    </row>
    <row r="74" spans="1:9" x14ac:dyDescent="0.25">
      <c r="A74" s="69" t="s">
        <v>469</v>
      </c>
      <c r="B74" s="6" t="s">
        <v>470</v>
      </c>
      <c r="C74" s="26" t="s">
        <v>1</v>
      </c>
      <c r="D74" s="26" t="s">
        <v>37</v>
      </c>
      <c r="E74" s="26" t="s">
        <v>2</v>
      </c>
      <c r="F74" s="26">
        <v>5</v>
      </c>
      <c r="G74" s="26">
        <v>62.8</v>
      </c>
      <c r="H74" s="26"/>
      <c r="I74" s="26">
        <v>906007</v>
      </c>
    </row>
    <row r="75" spans="1:9" x14ac:dyDescent="0.25">
      <c r="A75" s="69" t="s">
        <v>471</v>
      </c>
      <c r="B75" s="6" t="s">
        <v>472</v>
      </c>
      <c r="C75" s="26" t="s">
        <v>1</v>
      </c>
      <c r="D75" s="26" t="s">
        <v>37</v>
      </c>
      <c r="E75" s="26" t="s">
        <v>2</v>
      </c>
      <c r="F75" s="26">
        <v>5</v>
      </c>
      <c r="G75" s="26">
        <v>62.8</v>
      </c>
      <c r="H75" s="26"/>
      <c r="I75" s="26">
        <v>906007</v>
      </c>
    </row>
    <row r="76" spans="1:9" x14ac:dyDescent="0.25">
      <c r="A76" s="69" t="s">
        <v>473</v>
      </c>
      <c r="B76" s="6" t="s">
        <v>474</v>
      </c>
      <c r="C76" s="26" t="s">
        <v>1</v>
      </c>
      <c r="D76" s="26" t="s">
        <v>37</v>
      </c>
      <c r="E76" s="26" t="s">
        <v>2</v>
      </c>
      <c r="F76" s="26">
        <v>5</v>
      </c>
      <c r="G76" s="26">
        <v>62.8</v>
      </c>
      <c r="H76" s="26"/>
      <c r="I76" s="26">
        <v>906007</v>
      </c>
    </row>
    <row r="77" spans="1:9" x14ac:dyDescent="0.25">
      <c r="A77" s="69" t="s">
        <v>475</v>
      </c>
      <c r="B77" s="6" t="s">
        <v>476</v>
      </c>
      <c r="C77" s="26" t="s">
        <v>1</v>
      </c>
      <c r="D77" s="26" t="s">
        <v>37</v>
      </c>
      <c r="E77" s="26" t="s">
        <v>2</v>
      </c>
      <c r="F77" s="26">
        <v>5</v>
      </c>
      <c r="G77" s="26">
        <v>62.8</v>
      </c>
      <c r="H77" s="26"/>
      <c r="I77" s="26">
        <v>906007</v>
      </c>
    </row>
    <row r="78" spans="1:9" x14ac:dyDescent="0.25">
      <c r="A78" s="69" t="s">
        <v>477</v>
      </c>
      <c r="B78" s="6" t="s">
        <v>478</v>
      </c>
      <c r="C78" s="26" t="s">
        <v>1</v>
      </c>
      <c r="D78" s="26" t="s">
        <v>37</v>
      </c>
      <c r="E78" s="26" t="s">
        <v>2</v>
      </c>
      <c r="F78" s="26">
        <v>5</v>
      </c>
      <c r="G78" s="26">
        <v>35.520000000000003</v>
      </c>
      <c r="H78" s="26"/>
      <c r="I78" s="26">
        <v>906007</v>
      </c>
    </row>
    <row r="79" spans="1:9" x14ac:dyDescent="0.25">
      <c r="A79" s="69" t="s">
        <v>479</v>
      </c>
      <c r="B79" s="6" t="s">
        <v>480</v>
      </c>
      <c r="C79" s="26" t="s">
        <v>1</v>
      </c>
      <c r="D79" s="26" t="s">
        <v>37</v>
      </c>
      <c r="E79" s="26" t="s">
        <v>2</v>
      </c>
      <c r="F79" s="26">
        <v>5</v>
      </c>
      <c r="G79" s="26">
        <v>35.520000000000003</v>
      </c>
      <c r="H79" s="26"/>
      <c r="I79" s="26">
        <v>906007</v>
      </c>
    </row>
    <row r="80" spans="1:9" x14ac:dyDescent="0.25">
      <c r="A80" s="69" t="s">
        <v>481</v>
      </c>
      <c r="B80" s="6" t="s">
        <v>480</v>
      </c>
      <c r="C80" s="26" t="s">
        <v>1</v>
      </c>
      <c r="D80" s="26" t="s">
        <v>37</v>
      </c>
      <c r="E80" s="26" t="s">
        <v>2</v>
      </c>
      <c r="F80" s="26">
        <v>5</v>
      </c>
      <c r="G80" s="26">
        <v>35.520000000000003</v>
      </c>
      <c r="H80" s="26"/>
      <c r="I80" s="26">
        <v>906007</v>
      </c>
    </row>
    <row r="81" spans="1:9" x14ac:dyDescent="0.25">
      <c r="A81" s="69" t="s">
        <v>482</v>
      </c>
      <c r="B81" s="6" t="s">
        <v>480</v>
      </c>
      <c r="C81" s="26" t="s">
        <v>1</v>
      </c>
      <c r="D81" s="26" t="s">
        <v>37</v>
      </c>
      <c r="E81" s="26" t="s">
        <v>2</v>
      </c>
      <c r="F81" s="26">
        <v>5</v>
      </c>
      <c r="G81" s="26">
        <v>35.520000000000003</v>
      </c>
      <c r="H81" s="26"/>
      <c r="I81" s="26">
        <v>906007</v>
      </c>
    </row>
    <row r="82" spans="1:9" x14ac:dyDescent="0.25">
      <c r="A82" s="69" t="s">
        <v>483</v>
      </c>
      <c r="B82" s="6" t="s">
        <v>480</v>
      </c>
      <c r="C82" s="26" t="s">
        <v>1</v>
      </c>
      <c r="D82" s="26" t="s">
        <v>37</v>
      </c>
      <c r="E82" s="26" t="s">
        <v>2</v>
      </c>
      <c r="F82" s="26">
        <v>5</v>
      </c>
      <c r="G82" s="26">
        <v>35.520000000000003</v>
      </c>
      <c r="H82" s="26"/>
      <c r="I82" s="26">
        <v>906007</v>
      </c>
    </row>
    <row r="83" spans="1:9" x14ac:dyDescent="0.25">
      <c r="A83" s="69" t="s">
        <v>484</v>
      </c>
      <c r="B83" s="6" t="s">
        <v>485</v>
      </c>
      <c r="C83" s="26" t="s">
        <v>1</v>
      </c>
      <c r="D83" s="26" t="s">
        <v>37</v>
      </c>
      <c r="E83" s="26" t="s">
        <v>2</v>
      </c>
      <c r="F83" s="26">
        <v>5</v>
      </c>
      <c r="G83" s="26">
        <v>35.520000000000003</v>
      </c>
      <c r="H83" s="26"/>
      <c r="I83" s="26">
        <v>906007</v>
      </c>
    </row>
    <row r="84" spans="1:9" x14ac:dyDescent="0.25">
      <c r="A84" s="69" t="s">
        <v>486</v>
      </c>
      <c r="B84" s="6" t="s">
        <v>485</v>
      </c>
      <c r="C84" s="26" t="s">
        <v>1</v>
      </c>
      <c r="D84" s="26" t="s">
        <v>37</v>
      </c>
      <c r="E84" s="26" t="s">
        <v>2</v>
      </c>
      <c r="F84" s="26">
        <v>5</v>
      </c>
      <c r="G84" s="26">
        <v>35.520000000000003</v>
      </c>
      <c r="H84" s="26"/>
      <c r="I84" s="26">
        <v>906007</v>
      </c>
    </row>
    <row r="85" spans="1:9" x14ac:dyDescent="0.25">
      <c r="A85" s="69" t="s">
        <v>487</v>
      </c>
      <c r="B85" s="6" t="s">
        <v>485</v>
      </c>
      <c r="C85" s="26" t="s">
        <v>1</v>
      </c>
      <c r="D85" s="26" t="s">
        <v>37</v>
      </c>
      <c r="E85" s="26" t="s">
        <v>2</v>
      </c>
      <c r="F85" s="26">
        <v>5</v>
      </c>
      <c r="G85" s="26">
        <v>35.520000000000003</v>
      </c>
      <c r="H85" s="26"/>
      <c r="I85" s="26">
        <v>906007</v>
      </c>
    </row>
    <row r="86" spans="1:9" x14ac:dyDescent="0.25">
      <c r="A86" s="69" t="s">
        <v>488</v>
      </c>
      <c r="B86" s="6" t="s">
        <v>489</v>
      </c>
      <c r="C86" s="26" t="s">
        <v>1</v>
      </c>
      <c r="D86" s="26" t="s">
        <v>37</v>
      </c>
      <c r="E86" s="26" t="s">
        <v>2</v>
      </c>
      <c r="F86" s="26">
        <v>5</v>
      </c>
      <c r="G86" s="26">
        <v>35.520000000000003</v>
      </c>
      <c r="H86" s="26"/>
      <c r="I86" s="26">
        <v>906007</v>
      </c>
    </row>
    <row r="87" spans="1:9" x14ac:dyDescent="0.25">
      <c r="A87" s="69" t="s">
        <v>490</v>
      </c>
      <c r="B87" s="6" t="s">
        <v>491</v>
      </c>
      <c r="C87" s="26" t="s">
        <v>1</v>
      </c>
      <c r="D87" s="26" t="s">
        <v>37</v>
      </c>
      <c r="E87" s="26" t="s">
        <v>3</v>
      </c>
      <c r="F87" s="26">
        <v>5</v>
      </c>
      <c r="G87" s="26">
        <v>50.5</v>
      </c>
      <c r="H87" s="26"/>
      <c r="I87" s="26">
        <v>906008</v>
      </c>
    </row>
    <row r="88" spans="1:9" x14ac:dyDescent="0.25">
      <c r="A88" s="69" t="s">
        <v>492</v>
      </c>
      <c r="B88" s="6" t="s">
        <v>491</v>
      </c>
      <c r="C88" s="26" t="s">
        <v>1</v>
      </c>
      <c r="D88" s="26" t="s">
        <v>37</v>
      </c>
      <c r="E88" s="26" t="s">
        <v>3</v>
      </c>
      <c r="F88" s="26">
        <v>5</v>
      </c>
      <c r="G88" s="26">
        <v>50.5</v>
      </c>
      <c r="H88" s="26"/>
      <c r="I88" s="26">
        <v>906008</v>
      </c>
    </row>
    <row r="89" spans="1:9" x14ac:dyDescent="0.25">
      <c r="A89" s="69" t="s">
        <v>493</v>
      </c>
      <c r="B89" s="6" t="s">
        <v>491</v>
      </c>
      <c r="C89" s="26" t="s">
        <v>1</v>
      </c>
      <c r="D89" s="26" t="s">
        <v>37</v>
      </c>
      <c r="E89" s="26" t="s">
        <v>3</v>
      </c>
      <c r="F89" s="26">
        <v>5</v>
      </c>
      <c r="G89" s="26">
        <v>50.5</v>
      </c>
      <c r="H89" s="26"/>
      <c r="I89" s="26">
        <v>906008</v>
      </c>
    </row>
    <row r="90" spans="1:9" x14ac:dyDescent="0.25">
      <c r="A90" s="69" t="s">
        <v>494</v>
      </c>
      <c r="B90" s="6" t="s">
        <v>491</v>
      </c>
      <c r="C90" s="26" t="s">
        <v>1</v>
      </c>
      <c r="D90" s="26" t="s">
        <v>37</v>
      </c>
      <c r="E90" s="26" t="s">
        <v>3</v>
      </c>
      <c r="F90" s="26">
        <v>5</v>
      </c>
      <c r="G90" s="26">
        <v>50.5</v>
      </c>
      <c r="H90" s="26"/>
      <c r="I90" s="26">
        <v>906008</v>
      </c>
    </row>
    <row r="91" spans="1:9" x14ac:dyDescent="0.25">
      <c r="A91" s="69" t="s">
        <v>495</v>
      </c>
      <c r="B91" s="6" t="s">
        <v>491</v>
      </c>
      <c r="C91" s="26" t="s">
        <v>1</v>
      </c>
      <c r="D91" s="26" t="s">
        <v>37</v>
      </c>
      <c r="E91" s="26" t="s">
        <v>3</v>
      </c>
      <c r="F91" s="26">
        <v>5</v>
      </c>
      <c r="G91" s="26">
        <v>50.5</v>
      </c>
      <c r="H91" s="26"/>
      <c r="I91" s="26">
        <v>906008</v>
      </c>
    </row>
    <row r="92" spans="1:9" x14ac:dyDescent="0.25">
      <c r="A92" s="69" t="s">
        <v>496</v>
      </c>
      <c r="B92" s="6" t="s">
        <v>491</v>
      </c>
      <c r="C92" s="26" t="s">
        <v>1</v>
      </c>
      <c r="D92" s="26" t="s">
        <v>37</v>
      </c>
      <c r="E92" s="26" t="s">
        <v>3</v>
      </c>
      <c r="F92" s="26">
        <v>5</v>
      </c>
      <c r="G92" s="26">
        <v>50.5</v>
      </c>
      <c r="H92" s="26"/>
      <c r="I92" s="26">
        <v>906008</v>
      </c>
    </row>
    <row r="93" spans="1:9" x14ac:dyDescent="0.25">
      <c r="A93" s="69" t="s">
        <v>497</v>
      </c>
      <c r="B93" s="6" t="s">
        <v>491</v>
      </c>
      <c r="C93" s="26" t="s">
        <v>1</v>
      </c>
      <c r="D93" s="26" t="s">
        <v>37</v>
      </c>
      <c r="E93" s="26" t="s">
        <v>3</v>
      </c>
      <c r="F93" s="26">
        <v>5</v>
      </c>
      <c r="G93" s="26">
        <v>50.5</v>
      </c>
      <c r="H93" s="26"/>
      <c r="I93" s="26">
        <v>906008</v>
      </c>
    </row>
    <row r="94" spans="1:9" x14ac:dyDescent="0.25">
      <c r="A94" s="69" t="s">
        <v>498</v>
      </c>
      <c r="B94" s="6" t="s">
        <v>499</v>
      </c>
      <c r="C94" s="26" t="s">
        <v>1</v>
      </c>
      <c r="D94" s="26" t="s">
        <v>37</v>
      </c>
      <c r="E94" s="26" t="s">
        <v>3</v>
      </c>
      <c r="F94" s="26">
        <v>5</v>
      </c>
      <c r="G94" s="26">
        <v>50.5</v>
      </c>
      <c r="H94" s="26"/>
      <c r="I94" s="26">
        <v>906008</v>
      </c>
    </row>
    <row r="95" spans="1:9" x14ac:dyDescent="0.25">
      <c r="A95" s="69" t="s">
        <v>500</v>
      </c>
      <c r="B95" s="6" t="s">
        <v>501</v>
      </c>
      <c r="C95" s="26" t="s">
        <v>1</v>
      </c>
      <c r="D95" s="26" t="s">
        <v>37</v>
      </c>
      <c r="E95" s="26" t="s">
        <v>3</v>
      </c>
      <c r="F95" s="26">
        <v>5</v>
      </c>
      <c r="G95" s="26">
        <v>50.5</v>
      </c>
      <c r="H95" s="26"/>
      <c r="I95" s="26">
        <v>906008</v>
      </c>
    </row>
    <row r="96" spans="1:9" x14ac:dyDescent="0.25">
      <c r="A96" s="69" t="s">
        <v>502</v>
      </c>
      <c r="B96" s="6" t="s">
        <v>503</v>
      </c>
      <c r="C96" s="26" t="s">
        <v>1</v>
      </c>
      <c r="D96" s="26" t="s">
        <v>37</v>
      </c>
      <c r="E96" s="26" t="s">
        <v>3</v>
      </c>
      <c r="F96" s="26">
        <v>5</v>
      </c>
      <c r="G96" s="26">
        <v>50.5</v>
      </c>
      <c r="H96" s="26"/>
      <c r="I96" s="26">
        <v>906008</v>
      </c>
    </row>
    <row r="97" spans="1:9" x14ac:dyDescent="0.25">
      <c r="A97" s="69" t="s">
        <v>504</v>
      </c>
      <c r="B97" s="6" t="s">
        <v>503</v>
      </c>
      <c r="C97" s="26" t="s">
        <v>1</v>
      </c>
      <c r="D97" s="26" t="s">
        <v>37</v>
      </c>
      <c r="E97" s="26" t="s">
        <v>3</v>
      </c>
      <c r="F97" s="26">
        <v>5</v>
      </c>
      <c r="G97" s="26">
        <v>50.5</v>
      </c>
      <c r="H97" s="26"/>
      <c r="I97" s="26">
        <v>906008</v>
      </c>
    </row>
    <row r="98" spans="1:9" x14ac:dyDescent="0.25">
      <c r="A98" s="69" t="s">
        <v>505</v>
      </c>
      <c r="B98" s="6" t="s">
        <v>506</v>
      </c>
      <c r="C98" s="26" t="s">
        <v>1</v>
      </c>
      <c r="D98" s="26" t="s">
        <v>37</v>
      </c>
      <c r="E98" s="26" t="s">
        <v>3</v>
      </c>
      <c r="F98" s="26">
        <v>5</v>
      </c>
      <c r="G98" s="26">
        <v>50.5</v>
      </c>
      <c r="H98" s="26"/>
      <c r="I98" s="26">
        <v>906008</v>
      </c>
    </row>
    <row r="99" spans="1:9" x14ac:dyDescent="0.25">
      <c r="A99" s="69" t="s">
        <v>507</v>
      </c>
      <c r="B99" s="6" t="s">
        <v>506</v>
      </c>
      <c r="C99" s="26" t="s">
        <v>1</v>
      </c>
      <c r="D99" s="26" t="s">
        <v>37</v>
      </c>
      <c r="E99" s="26" t="s">
        <v>3</v>
      </c>
      <c r="F99" s="26">
        <v>5</v>
      </c>
      <c r="G99" s="26">
        <v>50.5</v>
      </c>
      <c r="H99" s="26"/>
      <c r="I99" s="26">
        <v>906008</v>
      </c>
    </row>
    <row r="100" spans="1:9" x14ac:dyDescent="0.25">
      <c r="A100" s="69" t="s">
        <v>508</v>
      </c>
      <c r="B100" s="6" t="s">
        <v>506</v>
      </c>
      <c r="C100" s="26" t="s">
        <v>1</v>
      </c>
      <c r="D100" s="26" t="s">
        <v>37</v>
      </c>
      <c r="E100" s="26" t="s">
        <v>3</v>
      </c>
      <c r="F100" s="26">
        <v>5</v>
      </c>
      <c r="G100" s="26">
        <v>50.5</v>
      </c>
      <c r="H100" s="26"/>
      <c r="I100" s="26">
        <v>906008</v>
      </c>
    </row>
    <row r="101" spans="1:9" x14ac:dyDescent="0.25">
      <c r="A101" s="69" t="s">
        <v>509</v>
      </c>
      <c r="B101" s="6" t="s">
        <v>506</v>
      </c>
      <c r="C101" s="26" t="s">
        <v>1</v>
      </c>
      <c r="D101" s="26" t="s">
        <v>37</v>
      </c>
      <c r="E101" s="26" t="s">
        <v>3</v>
      </c>
      <c r="F101" s="26">
        <v>5</v>
      </c>
      <c r="G101" s="26">
        <v>50.5</v>
      </c>
      <c r="H101" s="26"/>
      <c r="I101" s="26">
        <v>906008</v>
      </c>
    </row>
    <row r="102" spans="1:9" x14ac:dyDescent="0.25">
      <c r="A102" s="69" t="s">
        <v>510</v>
      </c>
      <c r="B102" s="6" t="s">
        <v>511</v>
      </c>
      <c r="C102" s="26" t="s">
        <v>1</v>
      </c>
      <c r="D102" s="26" t="s">
        <v>37</v>
      </c>
      <c r="E102" s="26" t="s">
        <v>3</v>
      </c>
      <c r="F102" s="26">
        <v>5</v>
      </c>
      <c r="G102" s="26">
        <v>50.5</v>
      </c>
      <c r="H102" s="26"/>
      <c r="I102" s="26">
        <v>906008</v>
      </c>
    </row>
    <row r="103" spans="1:9" x14ac:dyDescent="0.25">
      <c r="A103" s="69" t="s">
        <v>512</v>
      </c>
      <c r="B103" s="6" t="s">
        <v>511</v>
      </c>
      <c r="C103" s="26" t="s">
        <v>1</v>
      </c>
      <c r="D103" s="26" t="s">
        <v>37</v>
      </c>
      <c r="E103" s="26" t="s">
        <v>3</v>
      </c>
      <c r="F103" s="26">
        <v>5</v>
      </c>
      <c r="G103" s="26">
        <v>50.5</v>
      </c>
      <c r="H103" s="26"/>
      <c r="I103" s="26">
        <v>906008</v>
      </c>
    </row>
    <row r="104" spans="1:9" x14ac:dyDescent="0.25">
      <c r="A104" s="69" t="s">
        <v>513</v>
      </c>
      <c r="B104" s="6" t="s">
        <v>511</v>
      </c>
      <c r="C104" s="26" t="s">
        <v>1</v>
      </c>
      <c r="D104" s="26" t="s">
        <v>37</v>
      </c>
      <c r="E104" s="26" t="s">
        <v>3</v>
      </c>
      <c r="F104" s="26">
        <v>5</v>
      </c>
      <c r="G104" s="26">
        <v>50.5</v>
      </c>
      <c r="H104" s="26"/>
      <c r="I104" s="26">
        <v>906008</v>
      </c>
    </row>
    <row r="105" spans="1:9" x14ac:dyDescent="0.25">
      <c r="A105" s="69" t="s">
        <v>514</v>
      </c>
      <c r="B105" s="6" t="s">
        <v>511</v>
      </c>
      <c r="C105" s="26" t="s">
        <v>1</v>
      </c>
      <c r="D105" s="26" t="s">
        <v>37</v>
      </c>
      <c r="E105" s="26" t="s">
        <v>3</v>
      </c>
      <c r="F105" s="26">
        <v>5</v>
      </c>
      <c r="G105" s="26">
        <v>50.5</v>
      </c>
      <c r="H105" s="26"/>
      <c r="I105" s="26">
        <v>906008</v>
      </c>
    </row>
    <row r="106" spans="1:9" x14ac:dyDescent="0.25">
      <c r="A106" s="69" t="s">
        <v>515</v>
      </c>
      <c r="B106" s="6" t="s">
        <v>511</v>
      </c>
      <c r="C106" s="26" t="s">
        <v>1</v>
      </c>
      <c r="D106" s="26" t="s">
        <v>37</v>
      </c>
      <c r="E106" s="26" t="s">
        <v>3</v>
      </c>
      <c r="F106" s="26">
        <v>5</v>
      </c>
      <c r="G106" s="26">
        <v>50.5</v>
      </c>
      <c r="H106" s="26"/>
      <c r="I106" s="26">
        <v>906008</v>
      </c>
    </row>
    <row r="107" spans="1:9" x14ac:dyDescent="0.25">
      <c r="A107" s="69" t="s">
        <v>516</v>
      </c>
      <c r="B107" s="6" t="s">
        <v>511</v>
      </c>
      <c r="C107" s="26" t="s">
        <v>1</v>
      </c>
      <c r="D107" s="26" t="s">
        <v>37</v>
      </c>
      <c r="E107" s="26" t="s">
        <v>3</v>
      </c>
      <c r="F107" s="26">
        <v>5</v>
      </c>
      <c r="G107" s="26">
        <v>50.5</v>
      </c>
      <c r="H107" s="26"/>
      <c r="I107" s="26">
        <v>906008</v>
      </c>
    </row>
    <row r="108" spans="1:9" x14ac:dyDescent="0.25">
      <c r="A108" s="69" t="s">
        <v>517</v>
      </c>
      <c r="B108" s="6" t="s">
        <v>518</v>
      </c>
      <c r="C108" s="26" t="s">
        <v>1</v>
      </c>
      <c r="D108" s="26" t="s">
        <v>37</v>
      </c>
      <c r="E108" s="26" t="s">
        <v>3</v>
      </c>
      <c r="F108" s="26">
        <v>5</v>
      </c>
      <c r="G108" s="26">
        <v>50.5</v>
      </c>
      <c r="H108" s="26"/>
      <c r="I108" s="26">
        <v>906008</v>
      </c>
    </row>
    <row r="109" spans="1:9" x14ac:dyDescent="0.25">
      <c r="A109" s="69" t="s">
        <v>519</v>
      </c>
      <c r="B109" s="6" t="s">
        <v>518</v>
      </c>
      <c r="C109" s="26" t="s">
        <v>1</v>
      </c>
      <c r="D109" s="26" t="s">
        <v>37</v>
      </c>
      <c r="E109" s="26" t="s">
        <v>3</v>
      </c>
      <c r="F109" s="26">
        <v>5</v>
      </c>
      <c r="G109" s="26">
        <v>50.5</v>
      </c>
      <c r="H109" s="26"/>
      <c r="I109" s="26">
        <v>906008</v>
      </c>
    </row>
    <row r="110" spans="1:9" x14ac:dyDescent="0.25">
      <c r="A110" s="69" t="s">
        <v>520</v>
      </c>
      <c r="B110" s="6" t="s">
        <v>521</v>
      </c>
      <c r="C110" s="26" t="s">
        <v>1</v>
      </c>
      <c r="D110" s="26" t="s">
        <v>37</v>
      </c>
      <c r="E110" s="26" t="s">
        <v>3</v>
      </c>
      <c r="F110" s="26">
        <v>5</v>
      </c>
      <c r="G110" s="26">
        <v>50.5</v>
      </c>
      <c r="H110" s="26"/>
      <c r="I110" s="26">
        <v>906008</v>
      </c>
    </row>
    <row r="111" spans="1:9" x14ac:dyDescent="0.25">
      <c r="A111" s="69" t="s">
        <v>522</v>
      </c>
      <c r="B111" s="6" t="s">
        <v>523</v>
      </c>
      <c r="C111" s="26" t="s">
        <v>1</v>
      </c>
      <c r="D111" s="26" t="s">
        <v>37</v>
      </c>
      <c r="E111" s="26" t="s">
        <v>3</v>
      </c>
      <c r="F111" s="26">
        <v>5</v>
      </c>
      <c r="G111" s="26">
        <v>50.5</v>
      </c>
      <c r="H111" s="26"/>
      <c r="I111" s="26">
        <v>906008</v>
      </c>
    </row>
    <row r="112" spans="1:9" x14ac:dyDescent="0.25">
      <c r="A112" s="69" t="s">
        <v>524</v>
      </c>
      <c r="B112" s="6" t="s">
        <v>525</v>
      </c>
      <c r="C112" s="26" t="s">
        <v>1</v>
      </c>
      <c r="D112" s="26" t="s">
        <v>37</v>
      </c>
      <c r="E112" s="26" t="s">
        <v>3</v>
      </c>
      <c r="F112" s="26">
        <v>5</v>
      </c>
      <c r="G112" s="26">
        <v>50.5</v>
      </c>
      <c r="H112" s="26"/>
      <c r="I112" s="26">
        <v>906008</v>
      </c>
    </row>
    <row r="113" spans="1:9" x14ac:dyDescent="0.25">
      <c r="A113" s="69" t="s">
        <v>526</v>
      </c>
      <c r="B113" s="6" t="s">
        <v>527</v>
      </c>
      <c r="C113" s="26" t="s">
        <v>1</v>
      </c>
      <c r="D113" s="26" t="s">
        <v>37</v>
      </c>
      <c r="E113" s="26" t="s">
        <v>3</v>
      </c>
      <c r="F113" s="26">
        <v>5</v>
      </c>
      <c r="G113" s="26">
        <v>50.5</v>
      </c>
      <c r="H113" s="26"/>
      <c r="I113" s="26">
        <v>906008</v>
      </c>
    </row>
    <row r="114" spans="1:9" x14ac:dyDescent="0.25">
      <c r="A114" s="69" t="s">
        <v>528</v>
      </c>
      <c r="B114" s="6" t="s">
        <v>529</v>
      </c>
      <c r="C114" s="26" t="s">
        <v>1</v>
      </c>
      <c r="D114" s="26" t="s">
        <v>4</v>
      </c>
      <c r="E114" s="26" t="s">
        <v>14</v>
      </c>
      <c r="F114" s="26">
        <v>30</v>
      </c>
      <c r="G114" s="26">
        <v>55.409635000000002</v>
      </c>
      <c r="H114" s="26"/>
      <c r="I114" s="26">
        <v>906009</v>
      </c>
    </row>
    <row r="115" spans="1:9" x14ac:dyDescent="0.25">
      <c r="A115" s="69" t="s">
        <v>530</v>
      </c>
      <c r="B115" s="6" t="s">
        <v>531</v>
      </c>
      <c r="C115" s="26" t="s">
        <v>1</v>
      </c>
      <c r="D115" s="26" t="s">
        <v>4</v>
      </c>
      <c r="E115" s="26" t="s">
        <v>14</v>
      </c>
      <c r="F115" s="26">
        <v>30</v>
      </c>
      <c r="G115" s="26">
        <v>55.409635000000002</v>
      </c>
      <c r="H115" s="26"/>
      <c r="I115" s="26">
        <v>906009</v>
      </c>
    </row>
    <row r="116" spans="1:9" x14ac:dyDescent="0.25">
      <c r="A116" s="69" t="s">
        <v>532</v>
      </c>
      <c r="B116" s="6" t="s">
        <v>533</v>
      </c>
      <c r="C116" s="26" t="s">
        <v>1</v>
      </c>
      <c r="D116" s="26" t="s">
        <v>4</v>
      </c>
      <c r="E116" s="26" t="s">
        <v>14</v>
      </c>
      <c r="F116" s="26">
        <v>30</v>
      </c>
      <c r="G116" s="26">
        <v>55.409635000000002</v>
      </c>
      <c r="H116" s="26"/>
      <c r="I116" s="26">
        <v>906009</v>
      </c>
    </row>
    <row r="117" spans="1:9" x14ac:dyDescent="0.25">
      <c r="A117" s="69" t="s">
        <v>534</v>
      </c>
      <c r="B117" s="6" t="s">
        <v>535</v>
      </c>
      <c r="C117" s="26" t="s">
        <v>1</v>
      </c>
      <c r="D117" s="26" t="s">
        <v>4</v>
      </c>
      <c r="E117" s="26" t="s">
        <v>14</v>
      </c>
      <c r="F117" s="26">
        <v>30</v>
      </c>
      <c r="G117" s="26">
        <v>55.409635000000002</v>
      </c>
      <c r="H117" s="26"/>
      <c r="I117" s="26">
        <v>906009</v>
      </c>
    </row>
    <row r="118" spans="1:9" x14ac:dyDescent="0.25">
      <c r="A118" s="69" t="s">
        <v>536</v>
      </c>
      <c r="B118" s="6" t="s">
        <v>537</v>
      </c>
      <c r="C118" s="26" t="s">
        <v>1</v>
      </c>
      <c r="D118" s="26" t="s">
        <v>4</v>
      </c>
      <c r="E118" s="26" t="s">
        <v>14</v>
      </c>
      <c r="F118" s="26">
        <v>30</v>
      </c>
      <c r="G118" s="26">
        <v>55.409635000000002</v>
      </c>
      <c r="H118" s="26"/>
      <c r="I118" s="26">
        <v>906009</v>
      </c>
    </row>
    <row r="119" spans="1:9" x14ac:dyDescent="0.25">
      <c r="A119" s="69" t="s">
        <v>538</v>
      </c>
      <c r="B119" s="6" t="s">
        <v>539</v>
      </c>
      <c r="C119" s="26" t="s">
        <v>1</v>
      </c>
      <c r="D119" s="26" t="s">
        <v>4</v>
      </c>
      <c r="E119" s="26" t="s">
        <v>14</v>
      </c>
      <c r="F119" s="26">
        <v>30</v>
      </c>
      <c r="G119" s="26">
        <v>55.409635000000002</v>
      </c>
      <c r="H119" s="26"/>
      <c r="I119" s="26">
        <v>906009</v>
      </c>
    </row>
    <row r="120" spans="1:9" x14ac:dyDescent="0.25">
      <c r="A120" s="69" t="s">
        <v>540</v>
      </c>
      <c r="B120" s="25" t="s">
        <v>541</v>
      </c>
      <c r="C120" s="26" t="s">
        <v>1</v>
      </c>
      <c r="D120" s="26" t="s">
        <v>51</v>
      </c>
      <c r="E120" s="26" t="s">
        <v>14</v>
      </c>
      <c r="F120" s="26">
        <v>30</v>
      </c>
      <c r="G120" s="26">
        <v>67.2</v>
      </c>
      <c r="H120" s="26"/>
      <c r="I120" s="26">
        <v>906010</v>
      </c>
    </row>
    <row r="121" spans="1:9" x14ac:dyDescent="0.25">
      <c r="A121" s="69" t="s">
        <v>542</v>
      </c>
      <c r="B121" s="25" t="s">
        <v>543</v>
      </c>
      <c r="C121" s="26" t="s">
        <v>1</v>
      </c>
      <c r="D121" s="26" t="s">
        <v>51</v>
      </c>
      <c r="E121" s="26" t="s">
        <v>14</v>
      </c>
      <c r="F121" s="26">
        <v>30</v>
      </c>
      <c r="G121" s="26">
        <v>67.2</v>
      </c>
      <c r="H121" s="26"/>
      <c r="I121" s="26">
        <v>906010</v>
      </c>
    </row>
    <row r="122" spans="1:9" x14ac:dyDescent="0.25">
      <c r="A122" s="69" t="s">
        <v>544</v>
      </c>
      <c r="B122" s="25" t="s">
        <v>545</v>
      </c>
      <c r="C122" s="26" t="s">
        <v>1</v>
      </c>
      <c r="D122" s="26" t="s">
        <v>51</v>
      </c>
      <c r="E122" s="26" t="s">
        <v>14</v>
      </c>
      <c r="F122" s="26">
        <v>30</v>
      </c>
      <c r="G122" s="26">
        <v>67.2</v>
      </c>
      <c r="H122" s="26"/>
      <c r="I122" s="26">
        <v>906010</v>
      </c>
    </row>
    <row r="123" spans="1:9" x14ac:dyDescent="0.25">
      <c r="A123" s="69" t="s">
        <v>546</v>
      </c>
      <c r="B123" s="25" t="s">
        <v>547</v>
      </c>
      <c r="C123" s="26" t="s">
        <v>1</v>
      </c>
      <c r="D123" s="26" t="s">
        <v>51</v>
      </c>
      <c r="E123" s="26" t="s">
        <v>14</v>
      </c>
      <c r="F123" s="26">
        <v>15</v>
      </c>
      <c r="G123" s="26">
        <v>59.860655999999999</v>
      </c>
      <c r="H123" s="26"/>
      <c r="I123" s="26">
        <v>906010</v>
      </c>
    </row>
    <row r="124" spans="1:9" x14ac:dyDescent="0.25">
      <c r="A124" s="69" t="s">
        <v>548</v>
      </c>
      <c r="B124" s="25" t="s">
        <v>549</v>
      </c>
      <c r="C124" s="26" t="s">
        <v>1</v>
      </c>
      <c r="D124" s="26" t="s">
        <v>51</v>
      </c>
      <c r="E124" s="26" t="s">
        <v>14</v>
      </c>
      <c r="F124" s="26">
        <v>15</v>
      </c>
      <c r="G124" s="26">
        <v>59.860655999999999</v>
      </c>
      <c r="H124" s="26"/>
      <c r="I124" s="26">
        <v>906010</v>
      </c>
    </row>
    <row r="125" spans="1:9" x14ac:dyDescent="0.25">
      <c r="A125" s="69" t="s">
        <v>550</v>
      </c>
      <c r="B125" s="25" t="s">
        <v>551</v>
      </c>
      <c r="C125" s="26" t="s">
        <v>1</v>
      </c>
      <c r="D125" s="26" t="s">
        <v>51</v>
      </c>
      <c r="E125" s="26" t="s">
        <v>14</v>
      </c>
      <c r="F125" s="26">
        <v>30</v>
      </c>
      <c r="G125" s="26">
        <v>111.59997299999999</v>
      </c>
      <c r="H125" s="26"/>
      <c r="I125" s="26">
        <v>906010</v>
      </c>
    </row>
    <row r="126" spans="1:9" x14ac:dyDescent="0.25">
      <c r="A126" s="69" t="s">
        <v>552</v>
      </c>
      <c r="B126" s="25" t="s">
        <v>553</v>
      </c>
      <c r="C126" s="26" t="s">
        <v>1</v>
      </c>
      <c r="D126" s="26" t="s">
        <v>51</v>
      </c>
      <c r="E126" s="26" t="s">
        <v>14</v>
      </c>
      <c r="F126" s="26">
        <v>30</v>
      </c>
      <c r="G126" s="26">
        <v>111.59997299999999</v>
      </c>
      <c r="H126" s="26"/>
      <c r="I126" s="26">
        <v>906010</v>
      </c>
    </row>
    <row r="127" spans="1:9" x14ac:dyDescent="0.25">
      <c r="A127" s="69" t="s">
        <v>554</v>
      </c>
      <c r="B127" s="25" t="s">
        <v>555</v>
      </c>
      <c r="C127" s="26" t="s">
        <v>1</v>
      </c>
      <c r="D127" s="26" t="s">
        <v>51</v>
      </c>
      <c r="E127" s="26" t="s">
        <v>14</v>
      </c>
      <c r="F127" s="26">
        <v>15</v>
      </c>
      <c r="G127" s="26">
        <v>55.794917000000005</v>
      </c>
      <c r="H127" s="26"/>
      <c r="I127" s="26">
        <v>906010</v>
      </c>
    </row>
    <row r="128" spans="1:9" x14ac:dyDescent="0.25">
      <c r="A128" s="69" t="s">
        <v>556</v>
      </c>
      <c r="B128" s="25" t="s">
        <v>557</v>
      </c>
      <c r="C128" s="26" t="s">
        <v>1</v>
      </c>
      <c r="D128" s="26" t="s">
        <v>51</v>
      </c>
      <c r="E128" s="26" t="s">
        <v>14</v>
      </c>
      <c r="F128" s="26">
        <v>15</v>
      </c>
      <c r="G128" s="26">
        <v>55.794917000000005</v>
      </c>
      <c r="H128" s="26"/>
      <c r="I128" s="26">
        <v>906010</v>
      </c>
    </row>
    <row r="129" spans="1:9" x14ac:dyDescent="0.25">
      <c r="A129" s="69" t="s">
        <v>558</v>
      </c>
      <c r="B129" s="6" t="s">
        <v>559</v>
      </c>
      <c r="C129" s="26" t="s">
        <v>1</v>
      </c>
      <c r="D129" s="26" t="s">
        <v>52</v>
      </c>
      <c r="E129" s="26" t="s">
        <v>14</v>
      </c>
      <c r="F129" s="26">
        <v>20</v>
      </c>
      <c r="G129" s="26">
        <v>74.399981999999994</v>
      </c>
      <c r="H129" s="26"/>
      <c r="I129" s="26">
        <v>906011</v>
      </c>
    </row>
    <row r="130" spans="1:9" x14ac:dyDescent="0.25">
      <c r="A130" s="69" t="s">
        <v>560</v>
      </c>
      <c r="B130" s="6" t="s">
        <v>561</v>
      </c>
      <c r="C130" s="26" t="s">
        <v>1</v>
      </c>
      <c r="D130" s="26" t="s">
        <v>52</v>
      </c>
      <c r="E130" s="26" t="s">
        <v>14</v>
      </c>
      <c r="F130" s="26">
        <v>20</v>
      </c>
      <c r="G130" s="26">
        <v>74.399981999999994</v>
      </c>
      <c r="H130" s="26"/>
      <c r="I130" s="26">
        <v>906011</v>
      </c>
    </row>
    <row r="131" spans="1:9" x14ac:dyDescent="0.25">
      <c r="A131" s="69" t="s">
        <v>562</v>
      </c>
      <c r="B131" s="6" t="s">
        <v>563</v>
      </c>
      <c r="C131" s="26" t="s">
        <v>1</v>
      </c>
      <c r="D131" s="26" t="s">
        <v>52</v>
      </c>
      <c r="E131" s="26" t="s">
        <v>14</v>
      </c>
      <c r="F131" s="26">
        <v>20</v>
      </c>
      <c r="G131" s="26">
        <v>74.399981999999994</v>
      </c>
      <c r="H131" s="26"/>
      <c r="I131" s="26">
        <v>906011</v>
      </c>
    </row>
    <row r="132" spans="1:9" x14ac:dyDescent="0.25">
      <c r="A132" s="69" t="s">
        <v>564</v>
      </c>
      <c r="B132" s="70" t="s">
        <v>565</v>
      </c>
      <c r="C132" s="26" t="s">
        <v>1</v>
      </c>
      <c r="D132" s="26" t="s">
        <v>52</v>
      </c>
      <c r="E132" s="26" t="s">
        <v>14</v>
      </c>
      <c r="F132" s="26">
        <v>20</v>
      </c>
      <c r="G132" s="26">
        <v>74.399981999999994</v>
      </c>
      <c r="H132" s="26"/>
      <c r="I132" s="26">
        <v>906011</v>
      </c>
    </row>
    <row r="133" spans="1:9" x14ac:dyDescent="0.25">
      <c r="A133" s="69" t="s">
        <v>566</v>
      </c>
      <c r="B133" s="6" t="s">
        <v>567</v>
      </c>
      <c r="C133" s="26" t="s">
        <v>1</v>
      </c>
      <c r="D133" s="26" t="s">
        <v>37</v>
      </c>
      <c r="E133" s="26" t="s">
        <v>2</v>
      </c>
      <c r="F133" s="26">
        <v>5</v>
      </c>
      <c r="G133" s="26">
        <v>35.520000000000003</v>
      </c>
      <c r="H133" s="26"/>
      <c r="I133" s="26">
        <v>906007</v>
      </c>
    </row>
    <row r="134" spans="1:9" x14ac:dyDescent="0.25">
      <c r="A134" s="69" t="s">
        <v>568</v>
      </c>
      <c r="B134" s="6" t="s">
        <v>569</v>
      </c>
      <c r="C134" s="26" t="s">
        <v>1</v>
      </c>
      <c r="D134" s="26" t="s">
        <v>37</v>
      </c>
      <c r="E134" s="26" t="s">
        <v>2</v>
      </c>
      <c r="F134" s="26">
        <v>5</v>
      </c>
      <c r="G134" s="26">
        <v>35.520000000000003</v>
      </c>
      <c r="H134" s="26"/>
      <c r="I134" s="26">
        <v>906007</v>
      </c>
    </row>
    <row r="135" spans="1:9" x14ac:dyDescent="0.25">
      <c r="A135" s="69" t="s">
        <v>570</v>
      </c>
      <c r="B135" s="6" t="s">
        <v>569</v>
      </c>
      <c r="C135" s="26" t="s">
        <v>1</v>
      </c>
      <c r="D135" s="26" t="s">
        <v>37</v>
      </c>
      <c r="E135" s="26" t="s">
        <v>2</v>
      </c>
      <c r="F135" s="26">
        <v>5</v>
      </c>
      <c r="G135" s="26">
        <v>35.520000000000003</v>
      </c>
      <c r="H135" s="26"/>
      <c r="I135" s="26">
        <v>906007</v>
      </c>
    </row>
    <row r="136" spans="1:9" x14ac:dyDescent="0.25">
      <c r="A136" s="69" t="s">
        <v>571</v>
      </c>
      <c r="B136" s="6" t="s">
        <v>569</v>
      </c>
      <c r="C136" s="26" t="s">
        <v>1</v>
      </c>
      <c r="D136" s="26" t="s">
        <v>37</v>
      </c>
      <c r="E136" s="26" t="s">
        <v>2</v>
      </c>
      <c r="F136" s="26">
        <v>5</v>
      </c>
      <c r="G136" s="26">
        <v>35.520000000000003</v>
      </c>
      <c r="H136" s="26"/>
      <c r="I136" s="26">
        <v>906007</v>
      </c>
    </row>
    <row r="137" spans="1:9" x14ac:dyDescent="0.25">
      <c r="A137" s="69" t="s">
        <v>572</v>
      </c>
      <c r="B137" s="6" t="s">
        <v>569</v>
      </c>
      <c r="C137" s="26" t="s">
        <v>1</v>
      </c>
      <c r="D137" s="26" t="s">
        <v>37</v>
      </c>
      <c r="E137" s="26" t="s">
        <v>2</v>
      </c>
      <c r="F137" s="26">
        <v>5</v>
      </c>
      <c r="G137" s="26">
        <v>35.520000000000003</v>
      </c>
      <c r="H137" s="26"/>
      <c r="I137" s="26">
        <v>906007</v>
      </c>
    </row>
    <row r="138" spans="1:9" x14ac:dyDescent="0.25">
      <c r="A138" s="69" t="s">
        <v>573</v>
      </c>
      <c r="B138" s="6" t="s">
        <v>569</v>
      </c>
      <c r="C138" s="26" t="s">
        <v>1</v>
      </c>
      <c r="D138" s="26" t="s">
        <v>37</v>
      </c>
      <c r="E138" s="26" t="s">
        <v>2</v>
      </c>
      <c r="F138" s="26">
        <v>5</v>
      </c>
      <c r="G138" s="26">
        <v>35.520000000000003</v>
      </c>
      <c r="H138" s="26"/>
      <c r="I138" s="26">
        <v>906007</v>
      </c>
    </row>
    <row r="139" spans="1:9" x14ac:dyDescent="0.25">
      <c r="A139" s="69" t="s">
        <v>574</v>
      </c>
      <c r="B139" s="6" t="s">
        <v>575</v>
      </c>
      <c r="C139" s="26" t="s">
        <v>1</v>
      </c>
      <c r="D139" s="26" t="s">
        <v>37</v>
      </c>
      <c r="E139" s="26" t="s">
        <v>2</v>
      </c>
      <c r="F139" s="26">
        <v>5</v>
      </c>
      <c r="G139" s="26">
        <v>35.520000000000003</v>
      </c>
      <c r="H139" s="26"/>
      <c r="I139" s="26">
        <v>906007</v>
      </c>
    </row>
    <row r="140" spans="1:9" x14ac:dyDescent="0.25">
      <c r="A140" s="69" t="s">
        <v>576</v>
      </c>
      <c r="B140" s="6" t="s">
        <v>575</v>
      </c>
      <c r="C140" s="26" t="s">
        <v>1</v>
      </c>
      <c r="D140" s="26" t="s">
        <v>37</v>
      </c>
      <c r="E140" s="26" t="s">
        <v>2</v>
      </c>
      <c r="F140" s="26">
        <v>5</v>
      </c>
      <c r="G140" s="26">
        <v>35.520000000000003</v>
      </c>
      <c r="H140" s="26"/>
      <c r="I140" s="26">
        <v>906007</v>
      </c>
    </row>
    <row r="141" spans="1:9" x14ac:dyDescent="0.25">
      <c r="A141" s="69" t="s">
        <v>577</v>
      </c>
      <c r="B141" s="6" t="s">
        <v>578</v>
      </c>
      <c r="C141" s="26" t="s">
        <v>1</v>
      </c>
      <c r="D141" s="26" t="s">
        <v>37</v>
      </c>
      <c r="E141" s="26" t="s">
        <v>2</v>
      </c>
      <c r="F141" s="26">
        <v>5</v>
      </c>
      <c r="G141" s="26">
        <v>62.800966000000003</v>
      </c>
      <c r="H141" s="26"/>
      <c r="I141" s="26">
        <v>906007</v>
      </c>
    </row>
    <row r="142" spans="1:9" x14ac:dyDescent="0.25">
      <c r="A142" s="69" t="s">
        <v>579</v>
      </c>
      <c r="B142" s="6" t="s">
        <v>580</v>
      </c>
      <c r="C142" s="26" t="s">
        <v>1</v>
      </c>
      <c r="D142" s="26" t="s">
        <v>37</v>
      </c>
      <c r="E142" s="26" t="s">
        <v>2</v>
      </c>
      <c r="F142" s="26">
        <v>5</v>
      </c>
      <c r="G142" s="26">
        <v>62.800966000000003</v>
      </c>
      <c r="H142" s="26"/>
      <c r="I142" s="26">
        <v>906007</v>
      </c>
    </row>
    <row r="143" spans="1:9" x14ac:dyDescent="0.25">
      <c r="A143" s="69" t="s">
        <v>581</v>
      </c>
      <c r="B143" s="6" t="s">
        <v>582</v>
      </c>
      <c r="C143" s="26" t="s">
        <v>1</v>
      </c>
      <c r="D143" s="26" t="s">
        <v>37</v>
      </c>
      <c r="E143" s="26" t="s">
        <v>2</v>
      </c>
      <c r="F143" s="26">
        <v>5</v>
      </c>
      <c r="G143" s="26">
        <v>35.520000000000003</v>
      </c>
      <c r="H143" s="26"/>
      <c r="I143" s="26">
        <v>906007</v>
      </c>
    </row>
    <row r="144" spans="1:9" x14ac:dyDescent="0.25">
      <c r="A144" s="69" t="s">
        <v>583</v>
      </c>
      <c r="B144" s="6" t="s">
        <v>584</v>
      </c>
      <c r="C144" s="26" t="s">
        <v>1</v>
      </c>
      <c r="D144" s="26" t="s">
        <v>37</v>
      </c>
      <c r="E144" s="26" t="s">
        <v>2</v>
      </c>
      <c r="F144" s="26">
        <v>5</v>
      </c>
      <c r="G144" s="26">
        <v>35.520000000000003</v>
      </c>
      <c r="H144" s="26"/>
      <c r="I144" s="26">
        <v>906007</v>
      </c>
    </row>
    <row r="145" spans="1:9" x14ac:dyDescent="0.25">
      <c r="A145" s="69" t="s">
        <v>585</v>
      </c>
      <c r="B145" s="6" t="s">
        <v>584</v>
      </c>
      <c r="C145" s="26" t="s">
        <v>1</v>
      </c>
      <c r="D145" s="26" t="s">
        <v>37</v>
      </c>
      <c r="E145" s="26" t="s">
        <v>2</v>
      </c>
      <c r="F145" s="26">
        <v>5</v>
      </c>
      <c r="G145" s="26">
        <v>35.520000000000003</v>
      </c>
      <c r="H145" s="26"/>
      <c r="I145" s="26">
        <v>906007</v>
      </c>
    </row>
    <row r="146" spans="1:9" x14ac:dyDescent="0.25">
      <c r="A146" s="69" t="s">
        <v>586</v>
      </c>
      <c r="B146" s="6" t="s">
        <v>584</v>
      </c>
      <c r="C146" s="26" t="s">
        <v>1</v>
      </c>
      <c r="D146" s="26" t="s">
        <v>37</v>
      </c>
      <c r="E146" s="26" t="s">
        <v>2</v>
      </c>
      <c r="F146" s="26">
        <v>5</v>
      </c>
      <c r="G146" s="26">
        <v>35.520000000000003</v>
      </c>
      <c r="H146" s="26"/>
      <c r="I146" s="26">
        <v>906007</v>
      </c>
    </row>
    <row r="147" spans="1:9" x14ac:dyDescent="0.25">
      <c r="A147" s="69" t="s">
        <v>587</v>
      </c>
      <c r="B147" s="6" t="s">
        <v>584</v>
      </c>
      <c r="C147" s="26" t="s">
        <v>1</v>
      </c>
      <c r="D147" s="26" t="s">
        <v>37</v>
      </c>
      <c r="E147" s="26" t="s">
        <v>2</v>
      </c>
      <c r="F147" s="26">
        <v>5</v>
      </c>
      <c r="G147" s="26">
        <v>35.520000000000003</v>
      </c>
      <c r="H147" s="26"/>
      <c r="I147" s="26">
        <v>906007</v>
      </c>
    </row>
    <row r="148" spans="1:9" x14ac:dyDescent="0.25">
      <c r="A148" s="69" t="s">
        <v>588</v>
      </c>
      <c r="B148" s="6" t="s">
        <v>584</v>
      </c>
      <c r="C148" s="26" t="s">
        <v>1</v>
      </c>
      <c r="D148" s="26" t="s">
        <v>37</v>
      </c>
      <c r="E148" s="26" t="s">
        <v>2</v>
      </c>
      <c r="F148" s="26">
        <v>5</v>
      </c>
      <c r="G148" s="26">
        <v>35.520000000000003</v>
      </c>
      <c r="H148" s="26"/>
      <c r="I148" s="26">
        <v>906007</v>
      </c>
    </row>
    <row r="149" spans="1:9" x14ac:dyDescent="0.25">
      <c r="A149" s="69" t="s">
        <v>589</v>
      </c>
      <c r="B149" s="6" t="s">
        <v>590</v>
      </c>
      <c r="C149" s="26" t="s">
        <v>1</v>
      </c>
      <c r="D149" s="26" t="s">
        <v>37</v>
      </c>
      <c r="E149" s="26" t="s">
        <v>2</v>
      </c>
      <c r="F149" s="26">
        <v>5</v>
      </c>
      <c r="G149" s="26">
        <v>35.520000000000003</v>
      </c>
      <c r="H149" s="26"/>
      <c r="I149" s="26">
        <v>906007</v>
      </c>
    </row>
    <row r="150" spans="1:9" x14ac:dyDescent="0.25">
      <c r="A150" s="69" t="s">
        <v>591</v>
      </c>
      <c r="B150" s="6" t="s">
        <v>590</v>
      </c>
      <c r="C150" s="26" t="s">
        <v>1</v>
      </c>
      <c r="D150" s="26" t="s">
        <v>37</v>
      </c>
      <c r="E150" s="26" t="s">
        <v>2</v>
      </c>
      <c r="F150" s="26">
        <v>5</v>
      </c>
      <c r="G150" s="26">
        <v>35.520000000000003</v>
      </c>
      <c r="H150" s="26"/>
      <c r="I150" s="26">
        <v>906007</v>
      </c>
    </row>
    <row r="151" spans="1:9" x14ac:dyDescent="0.25">
      <c r="A151" s="69" t="s">
        <v>592</v>
      </c>
      <c r="B151" s="6" t="s">
        <v>593</v>
      </c>
      <c r="C151" s="26" t="s">
        <v>1</v>
      </c>
      <c r="D151" s="26" t="s">
        <v>37</v>
      </c>
      <c r="E151" s="26" t="s">
        <v>3</v>
      </c>
      <c r="F151" s="26">
        <v>5</v>
      </c>
      <c r="G151" s="26">
        <v>50.5</v>
      </c>
      <c r="H151" s="26"/>
      <c r="I151" s="26">
        <v>906008</v>
      </c>
    </row>
    <row r="152" spans="1:9" x14ac:dyDescent="0.25">
      <c r="A152" s="69" t="s">
        <v>594</v>
      </c>
      <c r="B152" s="6" t="s">
        <v>593</v>
      </c>
      <c r="C152" s="26" t="s">
        <v>1</v>
      </c>
      <c r="D152" s="26" t="s">
        <v>37</v>
      </c>
      <c r="E152" s="26" t="s">
        <v>3</v>
      </c>
      <c r="F152" s="26">
        <v>5</v>
      </c>
      <c r="G152" s="26">
        <v>50.5</v>
      </c>
      <c r="H152" s="26"/>
      <c r="I152" s="26">
        <v>906008</v>
      </c>
    </row>
    <row r="153" spans="1:9" x14ac:dyDescent="0.25">
      <c r="A153" s="69" t="s">
        <v>595</v>
      </c>
      <c r="B153" s="6" t="s">
        <v>593</v>
      </c>
      <c r="C153" s="26" t="s">
        <v>1</v>
      </c>
      <c r="D153" s="26" t="s">
        <v>37</v>
      </c>
      <c r="E153" s="26" t="s">
        <v>3</v>
      </c>
      <c r="F153" s="26">
        <v>5</v>
      </c>
      <c r="G153" s="26">
        <v>50.5</v>
      </c>
      <c r="H153" s="26"/>
      <c r="I153" s="26">
        <v>906008</v>
      </c>
    </row>
    <row r="154" spans="1:9" x14ac:dyDescent="0.25">
      <c r="A154" s="69" t="s">
        <v>596</v>
      </c>
      <c r="B154" s="6" t="s">
        <v>593</v>
      </c>
      <c r="C154" s="26" t="s">
        <v>1</v>
      </c>
      <c r="D154" s="26" t="s">
        <v>37</v>
      </c>
      <c r="E154" s="26" t="s">
        <v>3</v>
      </c>
      <c r="F154" s="26">
        <v>5</v>
      </c>
      <c r="G154" s="26">
        <v>50.5</v>
      </c>
      <c r="H154" s="26"/>
      <c r="I154" s="26">
        <v>906008</v>
      </c>
    </row>
    <row r="155" spans="1:9" x14ac:dyDescent="0.25">
      <c r="A155" s="69" t="s">
        <v>597</v>
      </c>
      <c r="B155" s="6" t="s">
        <v>593</v>
      </c>
      <c r="C155" s="26" t="s">
        <v>1</v>
      </c>
      <c r="D155" s="26" t="s">
        <v>37</v>
      </c>
      <c r="E155" s="26" t="s">
        <v>3</v>
      </c>
      <c r="F155" s="26">
        <v>5</v>
      </c>
      <c r="G155" s="26">
        <v>50.5</v>
      </c>
      <c r="H155" s="26"/>
      <c r="I155" s="26">
        <v>906008</v>
      </c>
    </row>
    <row r="156" spans="1:9" x14ac:dyDescent="0.25">
      <c r="A156" s="69" t="s">
        <v>598</v>
      </c>
      <c r="B156" s="6" t="s">
        <v>599</v>
      </c>
      <c r="C156" s="26" t="s">
        <v>1</v>
      </c>
      <c r="D156" s="26" t="s">
        <v>37</v>
      </c>
      <c r="E156" s="26" t="s">
        <v>3</v>
      </c>
      <c r="F156" s="26">
        <v>5</v>
      </c>
      <c r="G156" s="26">
        <v>50.5</v>
      </c>
      <c r="H156" s="26"/>
      <c r="I156" s="26">
        <v>906008</v>
      </c>
    </row>
    <row r="157" spans="1:9" x14ac:dyDescent="0.25">
      <c r="A157" s="69" t="s">
        <v>600</v>
      </c>
      <c r="B157" s="6" t="s">
        <v>601</v>
      </c>
      <c r="C157" s="26" t="s">
        <v>1</v>
      </c>
      <c r="D157" s="26" t="s">
        <v>37</v>
      </c>
      <c r="E157" s="26" t="s">
        <v>3</v>
      </c>
      <c r="F157" s="26">
        <v>5</v>
      </c>
      <c r="G157" s="26">
        <v>50.5</v>
      </c>
      <c r="H157" s="26"/>
      <c r="I157" s="26">
        <v>906008</v>
      </c>
    </row>
    <row r="158" spans="1:9" x14ac:dyDescent="0.25">
      <c r="A158" s="69" t="s">
        <v>602</v>
      </c>
      <c r="B158" s="6" t="s">
        <v>601</v>
      </c>
      <c r="C158" s="26" t="s">
        <v>1</v>
      </c>
      <c r="D158" s="26" t="s">
        <v>37</v>
      </c>
      <c r="E158" s="26" t="s">
        <v>3</v>
      </c>
      <c r="F158" s="26">
        <v>5</v>
      </c>
      <c r="G158" s="26">
        <v>50.5</v>
      </c>
      <c r="H158" s="26"/>
      <c r="I158" s="26">
        <v>906008</v>
      </c>
    </row>
    <row r="159" spans="1:9" x14ac:dyDescent="0.25">
      <c r="A159" s="69" t="s">
        <v>603</v>
      </c>
      <c r="B159" s="6" t="s">
        <v>604</v>
      </c>
      <c r="C159" s="26" t="s">
        <v>1</v>
      </c>
      <c r="D159" s="26" t="s">
        <v>37</v>
      </c>
      <c r="E159" s="26" t="s">
        <v>3</v>
      </c>
      <c r="F159" s="26">
        <v>5</v>
      </c>
      <c r="G159" s="26">
        <v>50.5</v>
      </c>
      <c r="H159" s="26"/>
      <c r="I159" s="26">
        <v>906008</v>
      </c>
    </row>
    <row r="160" spans="1:9" x14ac:dyDescent="0.25">
      <c r="A160" s="69" t="s">
        <v>605</v>
      </c>
      <c r="B160" s="6" t="s">
        <v>604</v>
      </c>
      <c r="C160" s="26" t="s">
        <v>1</v>
      </c>
      <c r="D160" s="26" t="s">
        <v>37</v>
      </c>
      <c r="E160" s="26" t="s">
        <v>3</v>
      </c>
      <c r="F160" s="26">
        <v>5</v>
      </c>
      <c r="G160" s="26">
        <v>50.5</v>
      </c>
      <c r="H160" s="26"/>
      <c r="I160" s="26">
        <v>906008</v>
      </c>
    </row>
    <row r="161" spans="1:9" x14ac:dyDescent="0.25">
      <c r="A161" s="69" t="s">
        <v>606</v>
      </c>
      <c r="B161" s="6" t="s">
        <v>604</v>
      </c>
      <c r="C161" s="26" t="s">
        <v>1</v>
      </c>
      <c r="D161" s="26" t="s">
        <v>37</v>
      </c>
      <c r="E161" s="26" t="s">
        <v>3</v>
      </c>
      <c r="F161" s="26">
        <v>5</v>
      </c>
      <c r="G161" s="26">
        <v>50.5</v>
      </c>
      <c r="H161" s="26"/>
      <c r="I161" s="26">
        <v>906008</v>
      </c>
    </row>
    <row r="162" spans="1:9" x14ac:dyDescent="0.25">
      <c r="A162" s="69" t="s">
        <v>607</v>
      </c>
      <c r="B162" s="6" t="s">
        <v>604</v>
      </c>
      <c r="C162" s="26" t="s">
        <v>1</v>
      </c>
      <c r="D162" s="26" t="s">
        <v>37</v>
      </c>
      <c r="E162" s="26" t="s">
        <v>3</v>
      </c>
      <c r="F162" s="26">
        <v>5</v>
      </c>
      <c r="G162" s="26">
        <v>50.5</v>
      </c>
      <c r="H162" s="26"/>
      <c r="I162" s="26">
        <v>906008</v>
      </c>
    </row>
    <row r="163" spans="1:9" x14ac:dyDescent="0.25">
      <c r="A163" s="69" t="s">
        <v>608</v>
      </c>
      <c r="B163" s="6" t="s">
        <v>609</v>
      </c>
      <c r="C163" s="26" t="s">
        <v>1</v>
      </c>
      <c r="D163" s="26" t="s">
        <v>37</v>
      </c>
      <c r="E163" s="26" t="s">
        <v>3</v>
      </c>
      <c r="F163" s="26">
        <v>5</v>
      </c>
      <c r="G163" s="26">
        <v>50.5</v>
      </c>
      <c r="H163" s="26"/>
      <c r="I163" s="26">
        <v>906008</v>
      </c>
    </row>
    <row r="164" spans="1:9" x14ac:dyDescent="0.25">
      <c r="A164" s="69" t="s">
        <v>610</v>
      </c>
      <c r="B164" s="6" t="s">
        <v>609</v>
      </c>
      <c r="C164" s="26" t="s">
        <v>1</v>
      </c>
      <c r="D164" s="26" t="s">
        <v>37</v>
      </c>
      <c r="E164" s="26" t="s">
        <v>3</v>
      </c>
      <c r="F164" s="26">
        <v>5</v>
      </c>
      <c r="G164" s="26">
        <v>50.5</v>
      </c>
      <c r="H164" s="26"/>
      <c r="I164" s="26">
        <v>906008</v>
      </c>
    </row>
    <row r="165" spans="1:9" x14ac:dyDescent="0.25">
      <c r="A165" s="69" t="s">
        <v>611</v>
      </c>
      <c r="B165" s="6" t="s">
        <v>609</v>
      </c>
      <c r="C165" s="26" t="s">
        <v>1</v>
      </c>
      <c r="D165" s="26" t="s">
        <v>37</v>
      </c>
      <c r="E165" s="26" t="s">
        <v>3</v>
      </c>
      <c r="F165" s="26">
        <v>5</v>
      </c>
      <c r="G165" s="26">
        <v>50.5</v>
      </c>
      <c r="H165" s="26"/>
      <c r="I165" s="26">
        <v>906008</v>
      </c>
    </row>
    <row r="166" spans="1:9" x14ac:dyDescent="0.25">
      <c r="A166" s="69" t="s">
        <v>612</v>
      </c>
      <c r="B166" s="6" t="s">
        <v>609</v>
      </c>
      <c r="C166" s="26" t="s">
        <v>1</v>
      </c>
      <c r="D166" s="26" t="s">
        <v>37</v>
      </c>
      <c r="E166" s="26" t="s">
        <v>3</v>
      </c>
      <c r="F166" s="26">
        <v>5</v>
      </c>
      <c r="G166" s="26">
        <v>50.5</v>
      </c>
      <c r="H166" s="26"/>
      <c r="I166" s="26">
        <v>906008</v>
      </c>
    </row>
    <row r="167" spans="1:9" x14ac:dyDescent="0.25">
      <c r="A167" s="69" t="s">
        <v>613</v>
      </c>
      <c r="B167" s="6" t="s">
        <v>614</v>
      </c>
      <c r="C167" s="26" t="s">
        <v>1</v>
      </c>
      <c r="D167" s="26" t="s">
        <v>37</v>
      </c>
      <c r="E167" s="26" t="s">
        <v>3</v>
      </c>
      <c r="F167" s="26">
        <v>5</v>
      </c>
      <c r="G167" s="26">
        <v>50.5</v>
      </c>
      <c r="H167" s="26"/>
      <c r="I167" s="26">
        <v>906008</v>
      </c>
    </row>
    <row r="168" spans="1:9" x14ac:dyDescent="0.25">
      <c r="A168" s="69" t="s">
        <v>615</v>
      </c>
      <c r="B168" s="6" t="s">
        <v>614</v>
      </c>
      <c r="C168" s="26" t="s">
        <v>1</v>
      </c>
      <c r="D168" s="26" t="s">
        <v>37</v>
      </c>
      <c r="E168" s="26" t="s">
        <v>3</v>
      </c>
      <c r="F168" s="26">
        <v>5</v>
      </c>
      <c r="G168" s="26">
        <v>50.5</v>
      </c>
      <c r="H168" s="26"/>
      <c r="I168" s="26">
        <v>906008</v>
      </c>
    </row>
    <row r="169" spans="1:9" x14ac:dyDescent="0.25">
      <c r="A169" s="69" t="s">
        <v>616</v>
      </c>
      <c r="B169" s="6" t="s">
        <v>617</v>
      </c>
      <c r="C169" s="26" t="s">
        <v>1</v>
      </c>
      <c r="D169" s="26" t="s">
        <v>37</v>
      </c>
      <c r="E169" s="26" t="s">
        <v>3</v>
      </c>
      <c r="F169" s="26">
        <v>5</v>
      </c>
      <c r="G169" s="26">
        <v>50.5</v>
      </c>
      <c r="H169" s="26"/>
      <c r="I169" s="26">
        <v>906008</v>
      </c>
    </row>
    <row r="170" spans="1:9" x14ac:dyDescent="0.25">
      <c r="A170" s="69" t="s">
        <v>618</v>
      </c>
      <c r="B170" s="6" t="s">
        <v>617</v>
      </c>
      <c r="C170" s="26" t="s">
        <v>1</v>
      </c>
      <c r="D170" s="26" t="s">
        <v>37</v>
      </c>
      <c r="E170" s="26" t="s">
        <v>3</v>
      </c>
      <c r="F170" s="26">
        <v>5</v>
      </c>
      <c r="G170" s="26">
        <v>50.5</v>
      </c>
      <c r="H170" s="26"/>
      <c r="I170" s="26">
        <v>906008</v>
      </c>
    </row>
    <row r="171" spans="1:9" x14ac:dyDescent="0.25">
      <c r="A171" s="69" t="s">
        <v>528</v>
      </c>
      <c r="B171" s="6" t="s">
        <v>529</v>
      </c>
      <c r="C171" s="26" t="s">
        <v>1</v>
      </c>
      <c r="D171" s="26" t="s">
        <v>4</v>
      </c>
      <c r="E171" s="26" t="s">
        <v>14</v>
      </c>
      <c r="F171" s="26">
        <v>30</v>
      </c>
      <c r="G171" s="26">
        <v>55.409635000000002</v>
      </c>
      <c r="H171" s="26"/>
      <c r="I171" s="26">
        <v>906009</v>
      </c>
    </row>
    <row r="172" spans="1:9" x14ac:dyDescent="0.25">
      <c r="A172" s="69" t="s">
        <v>530</v>
      </c>
      <c r="B172" s="6" t="s">
        <v>531</v>
      </c>
      <c r="C172" s="26" t="s">
        <v>1</v>
      </c>
      <c r="D172" s="26" t="s">
        <v>4</v>
      </c>
      <c r="E172" s="26" t="s">
        <v>14</v>
      </c>
      <c r="F172" s="26">
        <v>30</v>
      </c>
      <c r="G172" s="26">
        <v>55.409635000000002</v>
      </c>
      <c r="H172" s="26"/>
      <c r="I172" s="26">
        <v>906009</v>
      </c>
    </row>
    <row r="173" spans="1:9" x14ac:dyDescent="0.25">
      <c r="A173" s="69" t="s">
        <v>532</v>
      </c>
      <c r="B173" s="6" t="s">
        <v>533</v>
      </c>
      <c r="C173" s="26" t="s">
        <v>1</v>
      </c>
      <c r="D173" s="26" t="s">
        <v>4</v>
      </c>
      <c r="E173" s="26" t="s">
        <v>14</v>
      </c>
      <c r="F173" s="26">
        <v>30</v>
      </c>
      <c r="G173" s="26">
        <v>55.409635000000002</v>
      </c>
      <c r="H173" s="26"/>
      <c r="I173" s="26">
        <v>906009</v>
      </c>
    </row>
    <row r="174" spans="1:9" x14ac:dyDescent="0.25">
      <c r="A174" s="69" t="s">
        <v>534</v>
      </c>
      <c r="B174" s="6" t="s">
        <v>535</v>
      </c>
      <c r="C174" s="26" t="s">
        <v>1</v>
      </c>
      <c r="D174" s="26" t="s">
        <v>4</v>
      </c>
      <c r="E174" s="26" t="s">
        <v>14</v>
      </c>
      <c r="F174" s="26">
        <v>30</v>
      </c>
      <c r="G174" s="26">
        <v>55.409635000000002</v>
      </c>
      <c r="H174" s="26"/>
      <c r="I174" s="26">
        <v>906009</v>
      </c>
    </row>
    <row r="175" spans="1:9" x14ac:dyDescent="0.25">
      <c r="A175" s="69" t="s">
        <v>536</v>
      </c>
      <c r="B175" s="6" t="s">
        <v>537</v>
      </c>
      <c r="C175" s="26" t="s">
        <v>1</v>
      </c>
      <c r="D175" s="26" t="s">
        <v>4</v>
      </c>
      <c r="E175" s="26" t="s">
        <v>14</v>
      </c>
      <c r="F175" s="26">
        <v>30</v>
      </c>
      <c r="G175" s="26">
        <v>55.409635000000002</v>
      </c>
      <c r="H175" s="26"/>
      <c r="I175" s="26">
        <v>906009</v>
      </c>
    </row>
    <row r="176" spans="1:9" x14ac:dyDescent="0.25">
      <c r="A176" s="69" t="s">
        <v>538</v>
      </c>
      <c r="B176" s="6" t="s">
        <v>539</v>
      </c>
      <c r="C176" s="26" t="s">
        <v>1</v>
      </c>
      <c r="D176" s="26" t="s">
        <v>4</v>
      </c>
      <c r="E176" s="26" t="s">
        <v>14</v>
      </c>
      <c r="F176" s="26">
        <v>30</v>
      </c>
      <c r="G176" s="26">
        <v>55.409635000000002</v>
      </c>
      <c r="H176" s="26"/>
      <c r="I176" s="26">
        <v>906009</v>
      </c>
    </row>
    <row r="177" spans="1:13" x14ac:dyDescent="0.25">
      <c r="A177" s="69" t="s">
        <v>540</v>
      </c>
      <c r="B177" s="6" t="s">
        <v>541</v>
      </c>
      <c r="C177" s="26" t="s">
        <v>1</v>
      </c>
      <c r="D177" s="26" t="s">
        <v>51</v>
      </c>
      <c r="E177" s="26" t="s">
        <v>14</v>
      </c>
      <c r="F177" s="26">
        <v>30</v>
      </c>
      <c r="G177" s="26">
        <v>67.2</v>
      </c>
      <c r="H177" s="26"/>
      <c r="I177" s="26">
        <v>906010</v>
      </c>
    </row>
    <row r="178" spans="1:13" x14ac:dyDescent="0.25">
      <c r="A178" s="69" t="s">
        <v>542</v>
      </c>
      <c r="B178" s="6" t="s">
        <v>543</v>
      </c>
      <c r="C178" s="26" t="s">
        <v>1</v>
      </c>
      <c r="D178" s="26" t="s">
        <v>51</v>
      </c>
      <c r="E178" s="26" t="s">
        <v>14</v>
      </c>
      <c r="F178" s="26">
        <v>30</v>
      </c>
      <c r="G178" s="26">
        <v>67.2</v>
      </c>
      <c r="H178" s="26"/>
      <c r="I178" s="26">
        <v>906010</v>
      </c>
    </row>
    <row r="179" spans="1:13" x14ac:dyDescent="0.25">
      <c r="A179" s="69" t="s">
        <v>544</v>
      </c>
      <c r="B179" s="6" t="s">
        <v>545</v>
      </c>
      <c r="C179" s="26" t="s">
        <v>1</v>
      </c>
      <c r="D179" s="26" t="s">
        <v>51</v>
      </c>
      <c r="E179" s="26" t="s">
        <v>14</v>
      </c>
      <c r="F179" s="26">
        <v>30</v>
      </c>
      <c r="G179" s="26">
        <v>67.2</v>
      </c>
      <c r="H179" s="26"/>
      <c r="I179" s="26">
        <v>906010</v>
      </c>
    </row>
    <row r="180" spans="1:13" x14ac:dyDescent="0.25">
      <c r="A180" s="69" t="s">
        <v>558</v>
      </c>
      <c r="B180" s="6" t="s">
        <v>559</v>
      </c>
      <c r="C180" s="26" t="s">
        <v>1</v>
      </c>
      <c r="D180" s="26" t="s">
        <v>52</v>
      </c>
      <c r="E180" s="26" t="s">
        <v>14</v>
      </c>
      <c r="F180" s="26">
        <v>20</v>
      </c>
      <c r="G180" s="26">
        <v>74.399981999999994</v>
      </c>
      <c r="H180" s="26"/>
      <c r="I180" s="26">
        <v>906011</v>
      </c>
    </row>
    <row r="181" spans="1:13" x14ac:dyDescent="0.25">
      <c r="A181" s="69" t="s">
        <v>560</v>
      </c>
      <c r="B181" s="6" t="s">
        <v>561</v>
      </c>
      <c r="C181" s="26" t="s">
        <v>1</v>
      </c>
      <c r="D181" s="26" t="s">
        <v>52</v>
      </c>
      <c r="E181" s="26" t="s">
        <v>14</v>
      </c>
      <c r="F181" s="26">
        <v>20</v>
      </c>
      <c r="G181" s="26">
        <v>74.399981999999994</v>
      </c>
      <c r="H181" s="26"/>
      <c r="I181" s="26">
        <v>906011</v>
      </c>
    </row>
    <row r="182" spans="1:13" x14ac:dyDescent="0.25">
      <c r="A182" s="69" t="s">
        <v>562</v>
      </c>
      <c r="B182" s="6" t="s">
        <v>563</v>
      </c>
      <c r="C182" s="26" t="s">
        <v>1</v>
      </c>
      <c r="D182" s="26" t="s">
        <v>52</v>
      </c>
      <c r="E182" s="26" t="s">
        <v>14</v>
      </c>
      <c r="F182" s="26">
        <v>20</v>
      </c>
      <c r="G182" s="26">
        <v>74.399981999999994</v>
      </c>
      <c r="H182" s="26"/>
      <c r="I182" s="26">
        <v>906011</v>
      </c>
    </row>
    <row r="183" spans="1:13" x14ac:dyDescent="0.25">
      <c r="A183" s="71" t="s">
        <v>619</v>
      </c>
      <c r="B183" s="6" t="s">
        <v>620</v>
      </c>
      <c r="C183" s="26" t="s">
        <v>43</v>
      </c>
      <c r="D183" s="26" t="s">
        <v>44</v>
      </c>
      <c r="E183" s="26" t="s">
        <v>334</v>
      </c>
      <c r="F183" s="26">
        <v>60</v>
      </c>
      <c r="G183" s="26">
        <v>23.481923999999999</v>
      </c>
      <c r="H183" s="26"/>
      <c r="I183" s="26">
        <v>906025</v>
      </c>
    </row>
    <row r="184" spans="1:13" x14ac:dyDescent="0.25">
      <c r="A184" s="71" t="s">
        <v>621</v>
      </c>
      <c r="B184" s="6" t="s">
        <v>622</v>
      </c>
      <c r="C184" s="26" t="s">
        <v>43</v>
      </c>
      <c r="D184" s="26" t="s">
        <v>44</v>
      </c>
      <c r="E184" s="26" t="s">
        <v>334</v>
      </c>
      <c r="F184" s="26">
        <v>40</v>
      </c>
      <c r="G184" s="26">
        <v>23.481923999999999</v>
      </c>
      <c r="H184" s="26"/>
      <c r="I184" s="26">
        <v>906025</v>
      </c>
    </row>
    <row r="185" spans="1:13" x14ac:dyDescent="0.25">
      <c r="A185" s="71" t="s">
        <v>40</v>
      </c>
      <c r="B185" s="6" t="s">
        <v>625</v>
      </c>
      <c r="C185" s="26" t="s">
        <v>43</v>
      </c>
      <c r="D185" s="26" t="s">
        <v>44</v>
      </c>
      <c r="E185" s="26" t="s">
        <v>334</v>
      </c>
      <c r="F185" s="26">
        <v>20</v>
      </c>
      <c r="G185" s="26">
        <v>79.266702000000009</v>
      </c>
      <c r="H185" s="26"/>
      <c r="I185" s="26">
        <v>906025</v>
      </c>
    </row>
    <row r="186" spans="1:13" x14ac:dyDescent="0.25">
      <c r="A186" s="71" t="s">
        <v>41</v>
      </c>
      <c r="B186" s="2" t="s">
        <v>626</v>
      </c>
      <c r="C186" s="26" t="s">
        <v>334</v>
      </c>
      <c r="D186" s="26" t="s">
        <v>334</v>
      </c>
      <c r="E186" s="26" t="s">
        <v>334</v>
      </c>
      <c r="F186" s="26">
        <v>1</v>
      </c>
      <c r="G186" s="26">
        <v>12.329024</v>
      </c>
      <c r="H186" s="26"/>
      <c r="I186" s="26">
        <v>0</v>
      </c>
    </row>
    <row r="187" spans="1:13" x14ac:dyDescent="0.25">
      <c r="A187" s="71" t="s">
        <v>623</v>
      </c>
      <c r="B187" s="2" t="s">
        <v>627</v>
      </c>
      <c r="C187" s="26" t="s">
        <v>334</v>
      </c>
      <c r="D187" s="26" t="s">
        <v>334</v>
      </c>
      <c r="E187" s="26" t="s">
        <v>334</v>
      </c>
      <c r="F187" s="26">
        <v>1</v>
      </c>
      <c r="G187" s="26">
        <v>12.329024</v>
      </c>
      <c r="H187" s="26"/>
      <c r="I187" s="26">
        <v>0</v>
      </c>
    </row>
    <row r="188" spans="1:13" x14ac:dyDescent="0.25">
      <c r="A188" s="71" t="s">
        <v>624</v>
      </c>
      <c r="B188" s="2" t="s">
        <v>628</v>
      </c>
      <c r="C188" s="26" t="s">
        <v>43</v>
      </c>
      <c r="D188" s="26"/>
      <c r="E188" s="26"/>
      <c r="F188" s="26">
        <v>20</v>
      </c>
      <c r="G188" s="26">
        <v>47.43</v>
      </c>
      <c r="H188" s="26"/>
      <c r="I188" s="26"/>
    </row>
    <row r="189" spans="1:13" x14ac:dyDescent="0.25">
      <c r="A189" s="39">
        <v>411809</v>
      </c>
      <c r="B189" s="4" t="str">
        <f>L189&amp;" "&amp;M189</f>
        <v>huidplaat met hydrocolloïde pleisterrand 13-22 / 45 mm</v>
      </c>
      <c r="C189" s="26" t="s">
        <v>43</v>
      </c>
      <c r="D189" s="26"/>
      <c r="E189" s="26"/>
      <c r="F189" s="26">
        <v>10</v>
      </c>
      <c r="G189" s="26">
        <v>27.76</v>
      </c>
      <c r="H189" s="26"/>
      <c r="I189" s="26"/>
      <c r="L189" s="39" t="s">
        <v>60</v>
      </c>
      <c r="M189" s="39" t="s">
        <v>147</v>
      </c>
    </row>
    <row r="190" spans="1:13" x14ac:dyDescent="0.25">
      <c r="A190" s="39">
        <v>411811</v>
      </c>
      <c r="B190" s="4" t="str">
        <f>L190&amp;" "&amp;M190</f>
        <v>huidplaat met hydrocolloïde pleisterrand 22-33 /45mm</v>
      </c>
      <c r="C190" s="28" t="s">
        <v>1</v>
      </c>
      <c r="D190" s="28" t="s">
        <v>37</v>
      </c>
      <c r="E190" s="28" t="s">
        <v>2</v>
      </c>
      <c r="F190" s="50">
        <v>5</v>
      </c>
      <c r="G190" s="55">
        <v>37.5</v>
      </c>
      <c r="H190" s="55">
        <v>35.377358490566039</v>
      </c>
      <c r="I190" s="56">
        <v>906007</v>
      </c>
      <c r="L190" s="39" t="s">
        <v>60</v>
      </c>
      <c r="M190" s="39" t="s">
        <v>148</v>
      </c>
    </row>
    <row r="191" spans="1:13" x14ac:dyDescent="0.25">
      <c r="A191" s="39">
        <v>411813</v>
      </c>
      <c r="B191" s="4" t="str">
        <f>L191&amp;" "&amp;M191</f>
        <v>huidplaat met hydrocolloïde pleisterrand 33-45 /57mm</v>
      </c>
      <c r="C191" s="28" t="s">
        <v>1</v>
      </c>
      <c r="D191" s="28" t="s">
        <v>37</v>
      </c>
      <c r="E191" s="28" t="s">
        <v>2</v>
      </c>
      <c r="F191" s="50">
        <v>5</v>
      </c>
      <c r="G191" s="55">
        <v>37.5</v>
      </c>
      <c r="H191" s="55">
        <v>35.377358490566039</v>
      </c>
      <c r="I191" s="56">
        <v>906007</v>
      </c>
      <c r="L191" s="39" t="s">
        <v>60</v>
      </c>
      <c r="M191" s="39" t="s">
        <v>149</v>
      </c>
    </row>
    <row r="192" spans="1:13" x14ac:dyDescent="0.25">
      <c r="A192" s="39">
        <v>411815</v>
      </c>
      <c r="B192" s="4" t="str">
        <f>L192&amp;" "&amp;M192</f>
        <v>huidplaat met hydrocolloïde pleisterrand 45-58 /70mm</v>
      </c>
      <c r="C192" s="28" t="s">
        <v>1</v>
      </c>
      <c r="D192" s="28" t="s">
        <v>37</v>
      </c>
      <c r="E192" s="28" t="s">
        <v>2</v>
      </c>
      <c r="F192" s="50">
        <v>5</v>
      </c>
      <c r="G192" s="55">
        <v>37.5</v>
      </c>
      <c r="H192" s="55">
        <v>35.377358490566039</v>
      </c>
      <c r="I192" s="56">
        <v>906007</v>
      </c>
      <c r="L192" s="39" t="s">
        <v>60</v>
      </c>
      <c r="M192" s="39" t="s">
        <v>150</v>
      </c>
    </row>
    <row r="193" spans="1:13" x14ac:dyDescent="0.25">
      <c r="A193" s="39">
        <v>420233</v>
      </c>
      <c r="B193" s="4" t="str">
        <f>L193&amp;" "&amp;M193</f>
        <v>huidplaat met microporeuze pleisterrand - voor ingetrokken stoma’s 13-22 /45mm</v>
      </c>
      <c r="C193" s="28" t="s">
        <v>1</v>
      </c>
      <c r="D193" s="28" t="s">
        <v>37</v>
      </c>
      <c r="E193" s="28" t="s">
        <v>3</v>
      </c>
      <c r="F193" s="50">
        <v>5</v>
      </c>
      <c r="G193" s="55">
        <v>51</v>
      </c>
      <c r="H193" s="55">
        <v>48.113207547169807</v>
      </c>
      <c r="I193" s="56">
        <v>906008</v>
      </c>
      <c r="L193" s="39" t="s">
        <v>61</v>
      </c>
      <c r="M193" s="39" t="s">
        <v>151</v>
      </c>
    </row>
    <row r="194" spans="1:13" x14ac:dyDescent="0.25">
      <c r="A194" s="39">
        <v>420234</v>
      </c>
      <c r="B194" s="4" t="str">
        <f>L194&amp;" "&amp;M194</f>
        <v>huidplaat met microporeuze pleisterrand - voor ingetrokken stoma’s 22-33 /45mm</v>
      </c>
      <c r="C194" s="28" t="s">
        <v>1</v>
      </c>
      <c r="D194" s="28" t="s">
        <v>37</v>
      </c>
      <c r="E194" s="28" t="s">
        <v>3</v>
      </c>
      <c r="F194" s="50">
        <v>5</v>
      </c>
      <c r="G194" s="55">
        <v>51</v>
      </c>
      <c r="H194" s="55">
        <v>48.113207547169807</v>
      </c>
      <c r="I194" s="56">
        <v>906008</v>
      </c>
      <c r="L194" s="39" t="s">
        <v>61</v>
      </c>
      <c r="M194" s="39" t="s">
        <v>148</v>
      </c>
    </row>
    <row r="195" spans="1:13" x14ac:dyDescent="0.25">
      <c r="A195" s="39">
        <v>420235</v>
      </c>
      <c r="B195" s="4" t="str">
        <f>L195&amp;" "&amp;M195</f>
        <v>huidplaat met microporeuze pleisterrand - voor ingetrokken stoma’s 33-45 /57mm</v>
      </c>
      <c r="C195" s="28" t="s">
        <v>1</v>
      </c>
      <c r="D195" s="28" t="s">
        <v>37</v>
      </c>
      <c r="E195" s="28" t="s">
        <v>3</v>
      </c>
      <c r="F195" s="50">
        <v>5</v>
      </c>
      <c r="G195" s="55">
        <v>51</v>
      </c>
      <c r="H195" s="55">
        <v>48.113207547169807</v>
      </c>
      <c r="I195" s="56">
        <v>906008</v>
      </c>
      <c r="L195" s="39" t="s">
        <v>61</v>
      </c>
      <c r="M195" s="39" t="s">
        <v>149</v>
      </c>
    </row>
    <row r="196" spans="1:13" x14ac:dyDescent="0.25">
      <c r="A196" s="39">
        <v>401981</v>
      </c>
      <c r="B196" s="4" t="str">
        <f>L196&amp;" "&amp;M196</f>
        <v>Stomahesive® huidplaat 38 mm</v>
      </c>
      <c r="C196" s="28" t="s">
        <v>1</v>
      </c>
      <c r="D196" s="28" t="s">
        <v>37</v>
      </c>
      <c r="E196" s="28" t="s">
        <v>2</v>
      </c>
      <c r="F196" s="50">
        <v>5</v>
      </c>
      <c r="G196" s="55">
        <v>37.5</v>
      </c>
      <c r="H196" s="55">
        <v>35.377358490566039</v>
      </c>
      <c r="I196" s="56">
        <v>906007</v>
      </c>
      <c r="L196" s="39" t="s">
        <v>62</v>
      </c>
      <c r="M196" s="39" t="s">
        <v>31</v>
      </c>
    </row>
    <row r="197" spans="1:13" x14ac:dyDescent="0.25">
      <c r="A197" s="39">
        <v>401982</v>
      </c>
      <c r="B197" s="4" t="str">
        <f>L197&amp;" "&amp;M197</f>
        <v>Stomahesive® huidplaat 45 mm</v>
      </c>
      <c r="C197" s="28" t="s">
        <v>1</v>
      </c>
      <c r="D197" s="28" t="s">
        <v>37</v>
      </c>
      <c r="E197" s="28" t="s">
        <v>2</v>
      </c>
      <c r="F197" s="50">
        <v>5</v>
      </c>
      <c r="G197" s="55">
        <v>37.5</v>
      </c>
      <c r="H197" s="55">
        <v>35.377358490566039</v>
      </c>
      <c r="I197" s="56">
        <v>906007</v>
      </c>
      <c r="L197" s="39" t="s">
        <v>62</v>
      </c>
      <c r="M197" s="39" t="s">
        <v>32</v>
      </c>
    </row>
    <row r="198" spans="1:13" x14ac:dyDescent="0.25">
      <c r="A198" s="39">
        <v>401983</v>
      </c>
      <c r="B198" s="4" t="str">
        <f>L198&amp;" "&amp;M198</f>
        <v>Stomahesive® huidplaat 57 mm</v>
      </c>
      <c r="C198" s="28" t="s">
        <v>1</v>
      </c>
      <c r="D198" s="28" t="s">
        <v>37</v>
      </c>
      <c r="E198" s="28" t="s">
        <v>2</v>
      </c>
      <c r="F198" s="50">
        <v>5</v>
      </c>
      <c r="G198" s="55">
        <v>37.5</v>
      </c>
      <c r="H198" s="55">
        <v>35.377358490566039</v>
      </c>
      <c r="I198" s="56">
        <v>906007</v>
      </c>
      <c r="L198" s="39" t="s">
        <v>62</v>
      </c>
      <c r="M198" s="39" t="s">
        <v>33</v>
      </c>
    </row>
    <row r="199" spans="1:13" x14ac:dyDescent="0.25">
      <c r="A199" s="39">
        <v>401984</v>
      </c>
      <c r="B199" s="4" t="str">
        <f>L199&amp;" "&amp;M199</f>
        <v>Stomahesive® huidplaat 70 mm</v>
      </c>
      <c r="C199" s="28" t="s">
        <v>1</v>
      </c>
      <c r="D199" s="28" t="s">
        <v>37</v>
      </c>
      <c r="E199" s="28" t="s">
        <v>2</v>
      </c>
      <c r="F199" s="50">
        <v>5</v>
      </c>
      <c r="G199" s="55">
        <v>37.5</v>
      </c>
      <c r="H199" s="55">
        <v>35.377358490566039</v>
      </c>
      <c r="I199" s="56">
        <v>906007</v>
      </c>
      <c r="L199" s="39" t="s">
        <v>62</v>
      </c>
      <c r="M199" s="39" t="s">
        <v>34</v>
      </c>
    </row>
    <row r="200" spans="1:13" x14ac:dyDescent="0.25">
      <c r="A200" s="40">
        <v>401948</v>
      </c>
      <c r="B200" s="4" t="str">
        <f>L200&amp;" "&amp;M200</f>
        <v>huidplaat stomahesive® flexibel pleisterrand  32 mm</v>
      </c>
      <c r="C200" s="28" t="s">
        <v>1</v>
      </c>
      <c r="D200" s="28" t="s">
        <v>37</v>
      </c>
      <c r="E200" s="28" t="s">
        <v>2</v>
      </c>
      <c r="F200" s="50">
        <v>5</v>
      </c>
      <c r="G200" s="55">
        <v>37.5</v>
      </c>
      <c r="H200" s="55">
        <v>35.377358490566039</v>
      </c>
      <c r="I200" s="56">
        <v>906007</v>
      </c>
      <c r="L200" s="46" t="s">
        <v>347</v>
      </c>
      <c r="M200" s="39" t="s">
        <v>29</v>
      </c>
    </row>
    <row r="201" spans="1:13" x14ac:dyDescent="0.25">
      <c r="A201" s="41">
        <v>401949</v>
      </c>
      <c r="B201" s="4" t="str">
        <f>L201&amp;" "&amp;M201</f>
        <v>huidplaat stomahesive® flexibel pleisterrand  38 mm</v>
      </c>
      <c r="C201" s="28" t="s">
        <v>1</v>
      </c>
      <c r="D201" s="28" t="s">
        <v>37</v>
      </c>
      <c r="E201" s="28" t="s">
        <v>2</v>
      </c>
      <c r="F201" s="50">
        <v>5</v>
      </c>
      <c r="G201" s="55">
        <v>37.5</v>
      </c>
      <c r="H201" s="55">
        <v>35.377358490566039</v>
      </c>
      <c r="I201" s="56">
        <v>906007</v>
      </c>
      <c r="L201" s="46" t="s">
        <v>347</v>
      </c>
      <c r="M201" s="39" t="s">
        <v>31</v>
      </c>
    </row>
    <row r="202" spans="1:13" x14ac:dyDescent="0.25">
      <c r="A202" s="41">
        <v>401950</v>
      </c>
      <c r="B202" s="4" t="str">
        <f>L202&amp;" "&amp;M202</f>
        <v>huidplaat stomahesive® flexibel pleisterrand  45 mm</v>
      </c>
      <c r="C202" s="28" t="s">
        <v>1</v>
      </c>
      <c r="D202" s="28" t="s">
        <v>37</v>
      </c>
      <c r="E202" s="28" t="s">
        <v>2</v>
      </c>
      <c r="F202" s="50">
        <v>5</v>
      </c>
      <c r="G202" s="55">
        <v>37.5</v>
      </c>
      <c r="H202" s="55">
        <v>35.377358490566039</v>
      </c>
      <c r="I202" s="56">
        <v>906007</v>
      </c>
      <c r="L202" s="46" t="s">
        <v>347</v>
      </c>
      <c r="M202" s="39" t="s">
        <v>32</v>
      </c>
    </row>
    <row r="203" spans="1:13" x14ac:dyDescent="0.25">
      <c r="A203" s="41">
        <v>401951</v>
      </c>
      <c r="B203" s="4" t="str">
        <f>L203&amp;" "&amp;M203</f>
        <v>huidplaat stomahesive® flexibel pleisterrand  57 mm</v>
      </c>
      <c r="C203" s="28" t="s">
        <v>1</v>
      </c>
      <c r="D203" s="28" t="s">
        <v>37</v>
      </c>
      <c r="E203" s="28" t="s">
        <v>2</v>
      </c>
      <c r="F203" s="50">
        <v>5</v>
      </c>
      <c r="G203" s="55">
        <v>37.5</v>
      </c>
      <c r="H203" s="55">
        <v>35.377358490566039</v>
      </c>
      <c r="I203" s="56">
        <v>906007</v>
      </c>
      <c r="L203" s="46" t="s">
        <v>347</v>
      </c>
      <c r="M203" s="39" t="s">
        <v>33</v>
      </c>
    </row>
    <row r="204" spans="1:13" x14ac:dyDescent="0.25">
      <c r="A204" s="42">
        <v>420219</v>
      </c>
      <c r="B204" s="4" t="str">
        <f>L204&amp;" "&amp;M204</f>
        <v>huidplaat stomahesive® flexibel pleisterrand  70 mm</v>
      </c>
      <c r="C204" s="28" t="s">
        <v>1</v>
      </c>
      <c r="D204" s="28" t="s">
        <v>37</v>
      </c>
      <c r="E204" s="28" t="s">
        <v>2</v>
      </c>
      <c r="F204" s="50">
        <v>5</v>
      </c>
      <c r="G204" s="55">
        <v>37.5</v>
      </c>
      <c r="H204" s="55">
        <v>35.377358490566039</v>
      </c>
      <c r="I204" s="56">
        <v>906007</v>
      </c>
      <c r="L204" s="46" t="s">
        <v>347</v>
      </c>
      <c r="M204" s="39" t="s">
        <v>34</v>
      </c>
    </row>
    <row r="205" spans="1:13" x14ac:dyDescent="0.25">
      <c r="A205" s="42">
        <v>401925</v>
      </c>
      <c r="B205" s="4" t="str">
        <f>L205&amp;" "&amp;M205</f>
        <v>Little ones stomahesive® huidplaat pleisterrand  32 mm</v>
      </c>
      <c r="C205" s="28" t="s">
        <v>1</v>
      </c>
      <c r="D205" s="28" t="s">
        <v>37</v>
      </c>
      <c r="E205" s="28" t="s">
        <v>2</v>
      </c>
      <c r="F205" s="50">
        <v>5</v>
      </c>
      <c r="G205" s="55">
        <v>37.5</v>
      </c>
      <c r="H205" s="55">
        <v>35.377358490566039</v>
      </c>
      <c r="I205" s="56">
        <v>906009</v>
      </c>
      <c r="L205" s="46" t="s">
        <v>348</v>
      </c>
      <c r="M205" s="39" t="s">
        <v>29</v>
      </c>
    </row>
    <row r="206" spans="1:13" x14ac:dyDescent="0.25">
      <c r="A206" s="39">
        <v>413101</v>
      </c>
      <c r="B206" s="4" t="str">
        <f>L206&amp;" "&amp;M206</f>
        <v>Flexibele Stomahesive® huidplaat met hydrocolloïde pleisterrand  38 mm</v>
      </c>
      <c r="C206" s="28" t="s">
        <v>1</v>
      </c>
      <c r="D206" s="28" t="s">
        <v>37</v>
      </c>
      <c r="E206" s="28" t="s">
        <v>2</v>
      </c>
      <c r="F206" s="50">
        <v>5</v>
      </c>
      <c r="G206" s="55">
        <v>37.5</v>
      </c>
      <c r="H206" s="55">
        <v>35.377358490566039</v>
      </c>
      <c r="I206" s="56">
        <v>906007</v>
      </c>
      <c r="L206" s="39" t="s">
        <v>63</v>
      </c>
      <c r="M206" s="39" t="s">
        <v>31</v>
      </c>
    </row>
    <row r="207" spans="1:13" x14ac:dyDescent="0.25">
      <c r="A207" s="39">
        <v>413102</v>
      </c>
      <c r="B207" s="4" t="str">
        <f>L207&amp;" "&amp;M207</f>
        <v>Flexibele Stomahesive® huidplaat met hydrocolloïde pleisterrand  45 mm</v>
      </c>
      <c r="C207" s="28" t="s">
        <v>1</v>
      </c>
      <c r="D207" s="28" t="s">
        <v>37</v>
      </c>
      <c r="E207" s="28" t="s">
        <v>2</v>
      </c>
      <c r="F207" s="50">
        <v>5</v>
      </c>
      <c r="G207" s="55">
        <v>37.5</v>
      </c>
      <c r="H207" s="55">
        <v>35.377358490566039</v>
      </c>
      <c r="I207" s="56">
        <v>906007</v>
      </c>
      <c r="L207" s="39" t="s">
        <v>63</v>
      </c>
      <c r="M207" s="39" t="s">
        <v>32</v>
      </c>
    </row>
    <row r="208" spans="1:13" x14ac:dyDescent="0.25">
      <c r="A208" s="39">
        <v>413103</v>
      </c>
      <c r="B208" s="4" t="str">
        <f>L208&amp;" "&amp;M208</f>
        <v>Flexibele Stomahesive® huidplaat met hydrocolloïde pleisterrand  57 mm</v>
      </c>
      <c r="C208" s="28" t="s">
        <v>1</v>
      </c>
      <c r="D208" s="28" t="s">
        <v>37</v>
      </c>
      <c r="E208" s="28" t="s">
        <v>2</v>
      </c>
      <c r="F208" s="50">
        <v>5</v>
      </c>
      <c r="G208" s="55">
        <v>37.5</v>
      </c>
      <c r="H208" s="55">
        <v>35.377358490566039</v>
      </c>
      <c r="I208" s="56">
        <v>906007</v>
      </c>
      <c r="L208" s="39" t="s">
        <v>63</v>
      </c>
      <c r="M208" s="39" t="s">
        <v>33</v>
      </c>
    </row>
    <row r="209" spans="1:13" x14ac:dyDescent="0.25">
      <c r="A209" s="39">
        <v>413104</v>
      </c>
      <c r="B209" s="4" t="str">
        <f>L209&amp;" "&amp;M209</f>
        <v>Flexibele Stomahesive® huidplaat met hydrocolloïde pleisterrand  70 mm</v>
      </c>
      <c r="C209" s="28" t="s">
        <v>1</v>
      </c>
      <c r="D209" s="28" t="s">
        <v>37</v>
      </c>
      <c r="E209" s="28" t="s">
        <v>2</v>
      </c>
      <c r="F209" s="50">
        <v>5</v>
      </c>
      <c r="G209" s="55">
        <v>37.5</v>
      </c>
      <c r="H209" s="55">
        <v>35.377358490566039</v>
      </c>
      <c r="I209" s="56">
        <v>906007</v>
      </c>
      <c r="L209" s="39" t="s">
        <v>63</v>
      </c>
      <c r="M209" s="39" t="s">
        <v>34</v>
      </c>
    </row>
    <row r="210" spans="1:13" x14ac:dyDescent="0.25">
      <c r="A210" s="39">
        <v>125278</v>
      </c>
      <c r="B210" s="4" t="str">
        <f>L210&amp;" "&amp;M210</f>
        <v>Durahesive® huidplaat microporeuze pleisterrand voor ingetrokken stoma’s 13/45mm</v>
      </c>
      <c r="C210" s="28" t="s">
        <v>1</v>
      </c>
      <c r="D210" s="28" t="s">
        <v>37</v>
      </c>
      <c r="E210" s="28" t="s">
        <v>3</v>
      </c>
      <c r="F210" s="50">
        <v>5</v>
      </c>
      <c r="G210" s="55">
        <v>51</v>
      </c>
      <c r="H210" s="55">
        <v>48.113207547169807</v>
      </c>
      <c r="I210" s="56">
        <v>906008</v>
      </c>
      <c r="L210" s="39" t="s">
        <v>64</v>
      </c>
      <c r="M210" s="39" t="s">
        <v>152</v>
      </c>
    </row>
    <row r="211" spans="1:13" x14ac:dyDescent="0.25">
      <c r="A211" s="39">
        <v>125279</v>
      </c>
      <c r="B211" s="4" t="str">
        <f>L211&amp;" "&amp;M211</f>
        <v>Durahesive® huidplaat microporeuze pleisterrand voor ingetrokken stoma’s 16/45mm</v>
      </c>
      <c r="C211" s="28" t="s">
        <v>1</v>
      </c>
      <c r="D211" s="28" t="s">
        <v>37</v>
      </c>
      <c r="E211" s="28" t="s">
        <v>3</v>
      </c>
      <c r="F211" s="50">
        <v>5</v>
      </c>
      <c r="G211" s="55">
        <v>51</v>
      </c>
      <c r="H211" s="55">
        <v>48.113207547169807</v>
      </c>
      <c r="I211" s="56">
        <v>906008</v>
      </c>
      <c r="L211" s="39" t="s">
        <v>64</v>
      </c>
      <c r="M211" s="39" t="s">
        <v>153</v>
      </c>
    </row>
    <row r="212" spans="1:13" x14ac:dyDescent="0.25">
      <c r="A212" s="39">
        <v>125280</v>
      </c>
      <c r="B212" s="4" t="str">
        <f>L212&amp;" "&amp;M212</f>
        <v>Durahesive® huidplaat microporeuze pleisterrand voor ingetrokken stoma’s 19/45mm</v>
      </c>
      <c r="C212" s="28" t="s">
        <v>1</v>
      </c>
      <c r="D212" s="28" t="s">
        <v>37</v>
      </c>
      <c r="E212" s="28" t="s">
        <v>3</v>
      </c>
      <c r="F212" s="50">
        <v>5</v>
      </c>
      <c r="G212" s="55">
        <v>51</v>
      </c>
      <c r="H212" s="55">
        <v>48.113207547169807</v>
      </c>
      <c r="I212" s="56">
        <v>906008</v>
      </c>
      <c r="L212" s="39" t="s">
        <v>64</v>
      </c>
      <c r="M212" s="39" t="s">
        <v>154</v>
      </c>
    </row>
    <row r="213" spans="1:13" x14ac:dyDescent="0.25">
      <c r="A213" s="39">
        <v>125281</v>
      </c>
      <c r="B213" s="4" t="str">
        <f>L213&amp;" "&amp;M213</f>
        <v>Durahesive® huidplaat microporeuze pleisterrand voor ingetrokken stoma’s 22/45mm</v>
      </c>
      <c r="C213" s="28" t="s">
        <v>1</v>
      </c>
      <c r="D213" s="28" t="s">
        <v>37</v>
      </c>
      <c r="E213" s="28" t="s">
        <v>3</v>
      </c>
      <c r="F213" s="50">
        <v>5</v>
      </c>
      <c r="G213" s="55">
        <v>51</v>
      </c>
      <c r="H213" s="55">
        <v>48.113207547169807</v>
      </c>
      <c r="I213" s="56">
        <v>906008</v>
      </c>
      <c r="L213" s="39" t="s">
        <v>64</v>
      </c>
      <c r="M213" s="39" t="s">
        <v>155</v>
      </c>
    </row>
    <row r="214" spans="1:13" x14ac:dyDescent="0.25">
      <c r="A214" s="39">
        <v>125282</v>
      </c>
      <c r="B214" s="4" t="str">
        <f>L214&amp;" "&amp;M214</f>
        <v>Durahesive® huidplaat microporeuze pleisterrand voor ingetrokken stoma’s 25/45mm</v>
      </c>
      <c r="C214" s="28" t="s">
        <v>1</v>
      </c>
      <c r="D214" s="28" t="s">
        <v>37</v>
      </c>
      <c r="E214" s="28" t="s">
        <v>3</v>
      </c>
      <c r="F214" s="50">
        <v>5</v>
      </c>
      <c r="G214" s="55">
        <v>51</v>
      </c>
      <c r="H214" s="55">
        <v>48.113207547169807</v>
      </c>
      <c r="I214" s="56">
        <v>906008</v>
      </c>
      <c r="L214" s="39" t="s">
        <v>64</v>
      </c>
      <c r="M214" s="39" t="s">
        <v>156</v>
      </c>
    </row>
    <row r="215" spans="1:13" x14ac:dyDescent="0.25">
      <c r="A215" s="39">
        <v>125283</v>
      </c>
      <c r="B215" s="4" t="str">
        <f>L215&amp;" "&amp;M215</f>
        <v>Durahesive® huidplaat microporeuze pleisterrand voor ingetrokken stoma’s 28/45mm</v>
      </c>
      <c r="C215" s="28" t="s">
        <v>1</v>
      </c>
      <c r="D215" s="28" t="s">
        <v>37</v>
      </c>
      <c r="E215" s="28" t="s">
        <v>3</v>
      </c>
      <c r="F215" s="50">
        <v>5</v>
      </c>
      <c r="G215" s="55">
        <v>51</v>
      </c>
      <c r="H215" s="55">
        <v>48.113207547169807</v>
      </c>
      <c r="I215" s="56">
        <v>906008</v>
      </c>
      <c r="L215" s="39" t="s">
        <v>64</v>
      </c>
      <c r="M215" s="39" t="s">
        <v>157</v>
      </c>
    </row>
    <row r="216" spans="1:13" x14ac:dyDescent="0.25">
      <c r="A216" s="39">
        <v>125284</v>
      </c>
      <c r="B216" s="4" t="str">
        <f>L216&amp;" "&amp;M216</f>
        <v>Durahesive® huidplaat microporeuze pleisterrand voor ingetrokken stoma’s 32/45mm</v>
      </c>
      <c r="C216" s="28" t="s">
        <v>1</v>
      </c>
      <c r="D216" s="28" t="s">
        <v>37</v>
      </c>
      <c r="E216" s="28" t="s">
        <v>3</v>
      </c>
      <c r="F216" s="50">
        <v>5</v>
      </c>
      <c r="G216" s="55">
        <v>51</v>
      </c>
      <c r="H216" s="55">
        <v>48.113207547169807</v>
      </c>
      <c r="I216" s="56">
        <v>906008</v>
      </c>
      <c r="L216" s="39" t="s">
        <v>64</v>
      </c>
      <c r="M216" s="39" t="s">
        <v>158</v>
      </c>
    </row>
    <row r="217" spans="1:13" x14ac:dyDescent="0.25">
      <c r="A217" s="39">
        <v>125285</v>
      </c>
      <c r="B217" s="4" t="str">
        <f>L217&amp;" "&amp;M217</f>
        <v>Durahesive® huidplaat microporeuze pleisterrand voor ingetrokken stoma’s 35/45mm</v>
      </c>
      <c r="C217" s="28" t="s">
        <v>1</v>
      </c>
      <c r="D217" s="28" t="s">
        <v>37</v>
      </c>
      <c r="E217" s="28" t="s">
        <v>3</v>
      </c>
      <c r="F217" s="50">
        <v>5</v>
      </c>
      <c r="G217" s="55">
        <v>51</v>
      </c>
      <c r="H217" s="55">
        <v>48.113207547169807</v>
      </c>
      <c r="I217" s="56">
        <v>906008</v>
      </c>
      <c r="L217" s="39" t="s">
        <v>64</v>
      </c>
      <c r="M217" s="39" t="s">
        <v>159</v>
      </c>
    </row>
    <row r="218" spans="1:13" x14ac:dyDescent="0.25">
      <c r="A218" s="39">
        <v>125286</v>
      </c>
      <c r="B218" s="4" t="str">
        <f>L218&amp;" "&amp;M218</f>
        <v>Durahesive® huidplaat microporeuze pleisterrand voor ingetrokken stoma’s 38/57mm</v>
      </c>
      <c r="C218" s="28" t="s">
        <v>1</v>
      </c>
      <c r="D218" s="28" t="s">
        <v>37</v>
      </c>
      <c r="E218" s="28" t="s">
        <v>3</v>
      </c>
      <c r="F218" s="50">
        <v>5</v>
      </c>
      <c r="G218" s="55">
        <v>51</v>
      </c>
      <c r="H218" s="55">
        <v>48.113207547169807</v>
      </c>
      <c r="I218" s="56">
        <v>906008</v>
      </c>
      <c r="L218" s="39" t="s">
        <v>64</v>
      </c>
      <c r="M218" s="39" t="s">
        <v>160</v>
      </c>
    </row>
    <row r="219" spans="1:13" x14ac:dyDescent="0.25">
      <c r="A219" s="39">
        <v>125287</v>
      </c>
      <c r="B219" s="4" t="str">
        <f>L219&amp;" "&amp;M219</f>
        <v>Durahesive® huidplaat microporeuze pleisterrand voor ingetrokken stoma’s 41/57mm</v>
      </c>
      <c r="C219" s="28" t="s">
        <v>1</v>
      </c>
      <c r="D219" s="28" t="s">
        <v>37</v>
      </c>
      <c r="E219" s="28" t="s">
        <v>3</v>
      </c>
      <c r="F219" s="50">
        <v>5</v>
      </c>
      <c r="G219" s="55">
        <v>51</v>
      </c>
      <c r="H219" s="55">
        <v>48.113207547169807</v>
      </c>
      <c r="I219" s="56">
        <v>906008</v>
      </c>
      <c r="L219" s="39" t="s">
        <v>64</v>
      </c>
      <c r="M219" s="39" t="s">
        <v>161</v>
      </c>
    </row>
    <row r="220" spans="1:13" x14ac:dyDescent="0.25">
      <c r="A220" s="39">
        <v>421030</v>
      </c>
      <c r="B220" s="4" t="str">
        <f>L220&amp;" "&amp;M220</f>
        <v>Stomahesive®  huidplaat met  accordeonflens  13-22mm</v>
      </c>
      <c r="C220" s="28" t="s">
        <v>1</v>
      </c>
      <c r="D220" s="28" t="s">
        <v>37</v>
      </c>
      <c r="E220" s="28" t="s">
        <v>2</v>
      </c>
      <c r="F220" s="50">
        <v>5</v>
      </c>
      <c r="G220" s="55">
        <v>37.5</v>
      </c>
      <c r="H220" s="55">
        <v>35.377358490566039</v>
      </c>
      <c r="I220" s="56">
        <v>906007</v>
      </c>
      <c r="L220" s="39" t="s">
        <v>65</v>
      </c>
      <c r="M220" s="39" t="s">
        <v>162</v>
      </c>
    </row>
    <row r="221" spans="1:13" x14ac:dyDescent="0.25">
      <c r="A221" s="39">
        <v>421031</v>
      </c>
      <c r="B221" s="4" t="str">
        <f>L221&amp;" "&amp;M221</f>
        <v>Stomahesive®  huidplaat met  accordeonflens  22-33mm</v>
      </c>
      <c r="C221" s="28" t="s">
        <v>1</v>
      </c>
      <c r="D221" s="28" t="s">
        <v>37</v>
      </c>
      <c r="E221" s="28" t="s">
        <v>2</v>
      </c>
      <c r="F221" s="50">
        <v>5</v>
      </c>
      <c r="G221" s="55">
        <v>37.5</v>
      </c>
      <c r="H221" s="55">
        <v>35.377358490566039</v>
      </c>
      <c r="I221" s="56">
        <v>906007</v>
      </c>
      <c r="L221" s="39" t="s">
        <v>65</v>
      </c>
      <c r="M221" s="39" t="s">
        <v>163</v>
      </c>
    </row>
    <row r="222" spans="1:13" x14ac:dyDescent="0.25">
      <c r="A222" s="39">
        <v>421032</v>
      </c>
      <c r="B222" s="4" t="str">
        <f>L222&amp;" "&amp;M222</f>
        <v>Stomahesive®  huidplaat met  accordeonflens  33-45mm</v>
      </c>
      <c r="C222" s="28" t="s">
        <v>1</v>
      </c>
      <c r="D222" s="28" t="s">
        <v>37</v>
      </c>
      <c r="E222" s="28" t="s">
        <v>2</v>
      </c>
      <c r="F222" s="50">
        <v>5</v>
      </c>
      <c r="G222" s="55">
        <v>37.5</v>
      </c>
      <c r="H222" s="55">
        <v>35.377358490566039</v>
      </c>
      <c r="I222" s="56">
        <v>906007</v>
      </c>
      <c r="L222" s="39" t="s">
        <v>65</v>
      </c>
      <c r="M222" s="39" t="s">
        <v>164</v>
      </c>
    </row>
    <row r="223" spans="1:13" x14ac:dyDescent="0.25">
      <c r="A223" s="39">
        <v>421036</v>
      </c>
      <c r="B223" s="4" t="str">
        <f>L223&amp;" "&amp;M223</f>
        <v>Durahesive®  huidplaat met  accordeonflens  13-22mm</v>
      </c>
      <c r="C223" s="28" t="s">
        <v>1</v>
      </c>
      <c r="D223" s="28" t="s">
        <v>37</v>
      </c>
      <c r="E223" s="28" t="s">
        <v>2</v>
      </c>
      <c r="F223" s="50">
        <v>5</v>
      </c>
      <c r="G223" s="55">
        <v>37.5</v>
      </c>
      <c r="H223" s="55">
        <v>35.377358490566039</v>
      </c>
      <c r="I223" s="56">
        <v>906007</v>
      </c>
      <c r="L223" s="39" t="s">
        <v>66</v>
      </c>
      <c r="M223" s="39" t="s">
        <v>162</v>
      </c>
    </row>
    <row r="224" spans="1:13" x14ac:dyDescent="0.25">
      <c r="A224" s="39">
        <v>421037</v>
      </c>
      <c r="B224" s="4" t="str">
        <f>L224&amp;" "&amp;M224</f>
        <v>Durahesive®  huidplaat met  accordeonflens  22-33mm</v>
      </c>
      <c r="C224" s="28" t="s">
        <v>1</v>
      </c>
      <c r="D224" s="28" t="s">
        <v>37</v>
      </c>
      <c r="E224" s="28" t="s">
        <v>2</v>
      </c>
      <c r="F224" s="50">
        <v>5</v>
      </c>
      <c r="G224" s="55">
        <v>37.5</v>
      </c>
      <c r="H224" s="55">
        <v>35.377358490566039</v>
      </c>
      <c r="I224" s="56">
        <v>906007</v>
      </c>
      <c r="L224" s="39" t="s">
        <v>66</v>
      </c>
      <c r="M224" s="39" t="s">
        <v>163</v>
      </c>
    </row>
    <row r="225" spans="1:13" x14ac:dyDescent="0.25">
      <c r="A225" s="39">
        <v>421038</v>
      </c>
      <c r="B225" s="4" t="str">
        <f>L225&amp;" "&amp;M225</f>
        <v>Durahesive®  huidplaat met  accordeonflens  33-45mm</v>
      </c>
      <c r="C225" s="28" t="s">
        <v>1</v>
      </c>
      <c r="D225" s="28" t="s">
        <v>37</v>
      </c>
      <c r="E225" s="28" t="s">
        <v>2</v>
      </c>
      <c r="F225" s="50">
        <v>5</v>
      </c>
      <c r="G225" s="55">
        <v>37.5</v>
      </c>
      <c r="H225" s="55">
        <v>35.377358490566039</v>
      </c>
      <c r="I225" s="56">
        <v>906007</v>
      </c>
      <c r="L225" s="39" t="s">
        <v>66</v>
      </c>
      <c r="M225" s="39" t="s">
        <v>164</v>
      </c>
    </row>
    <row r="226" spans="1:13" x14ac:dyDescent="0.25">
      <c r="A226" s="39">
        <v>416403</v>
      </c>
      <c r="B226" s="4" t="str">
        <f>L226&amp;" "&amp;M226</f>
        <v>Gesloten zakje, opaak met ingebouwde filter 38 mm</v>
      </c>
      <c r="C226" s="28" t="s">
        <v>1</v>
      </c>
      <c r="D226" s="28" t="s">
        <v>4</v>
      </c>
      <c r="E226" s="28" t="s">
        <v>14</v>
      </c>
      <c r="F226" s="50">
        <v>30</v>
      </c>
      <c r="G226" s="55">
        <v>59.4</v>
      </c>
      <c r="H226" s="55">
        <v>56.037735849056595</v>
      </c>
      <c r="I226" s="56">
        <v>906009</v>
      </c>
      <c r="L226" s="39" t="s">
        <v>67</v>
      </c>
      <c r="M226" s="39" t="s">
        <v>31</v>
      </c>
    </row>
    <row r="227" spans="1:13" x14ac:dyDescent="0.25">
      <c r="A227" s="39">
        <v>416406</v>
      </c>
      <c r="B227" s="4" t="str">
        <f>L227&amp;" "&amp;M227</f>
        <v>Gesloten zakje, opaak met ingebouwde filter 45 mm</v>
      </c>
      <c r="C227" s="28" t="s">
        <v>1</v>
      </c>
      <c r="D227" s="28" t="s">
        <v>4</v>
      </c>
      <c r="E227" s="28" t="s">
        <v>14</v>
      </c>
      <c r="F227" s="50">
        <v>30</v>
      </c>
      <c r="G227" s="55">
        <v>59.4</v>
      </c>
      <c r="H227" s="55">
        <v>56.037735849056595</v>
      </c>
      <c r="I227" s="56">
        <v>906009</v>
      </c>
      <c r="L227" s="39" t="s">
        <v>67</v>
      </c>
      <c r="M227" s="39" t="s">
        <v>32</v>
      </c>
    </row>
    <row r="228" spans="1:13" x14ac:dyDescent="0.25">
      <c r="A228" s="39">
        <v>416409</v>
      </c>
      <c r="B228" s="4" t="str">
        <f>L228&amp;" "&amp;M228</f>
        <v>Gesloten zakje, opaak met ingebouwde filter 57 mm</v>
      </c>
      <c r="C228" s="28" t="s">
        <v>1</v>
      </c>
      <c r="D228" s="28" t="s">
        <v>4</v>
      </c>
      <c r="E228" s="28" t="s">
        <v>14</v>
      </c>
      <c r="F228" s="50">
        <v>30</v>
      </c>
      <c r="G228" s="55">
        <v>59.4</v>
      </c>
      <c r="H228" s="55">
        <v>56.037735849056595</v>
      </c>
      <c r="I228" s="56">
        <v>906009</v>
      </c>
      <c r="L228" s="39" t="s">
        <v>67</v>
      </c>
      <c r="M228" s="39" t="s">
        <v>33</v>
      </c>
    </row>
    <row r="229" spans="1:13" x14ac:dyDescent="0.25">
      <c r="A229" s="39">
        <v>416412</v>
      </c>
      <c r="B229" s="4" t="str">
        <f>L229&amp;" "&amp;M229</f>
        <v>Gesloten zakje, opaak met ingebouwde filter 70 mm</v>
      </c>
      <c r="C229" s="28" t="s">
        <v>1</v>
      </c>
      <c r="D229" s="28" t="s">
        <v>4</v>
      </c>
      <c r="E229" s="28" t="s">
        <v>14</v>
      </c>
      <c r="F229" s="50">
        <v>30</v>
      </c>
      <c r="G229" s="55">
        <v>59.4</v>
      </c>
      <c r="H229" s="55">
        <v>56.037735849056595</v>
      </c>
      <c r="I229" s="56">
        <v>906009</v>
      </c>
      <c r="L229" s="39" t="s">
        <v>67</v>
      </c>
      <c r="M229" s="39" t="s">
        <v>34</v>
      </c>
    </row>
    <row r="230" spans="1:13" x14ac:dyDescent="0.25">
      <c r="A230" s="39">
        <v>416408</v>
      </c>
      <c r="B230" s="4" t="str">
        <f>L230&amp;" "&amp;M230</f>
        <v>Gesloten klein zakje, opaak 45 mm</v>
      </c>
      <c r="C230" s="28" t="s">
        <v>1</v>
      </c>
      <c r="D230" s="28" t="s">
        <v>4</v>
      </c>
      <c r="E230" s="28" t="s">
        <v>14</v>
      </c>
      <c r="F230" s="50">
        <v>30</v>
      </c>
      <c r="G230" s="55">
        <v>59.4</v>
      </c>
      <c r="H230" s="55">
        <v>56.037735849056595</v>
      </c>
      <c r="I230" s="56">
        <v>906009</v>
      </c>
      <c r="L230" s="39" t="s">
        <v>68</v>
      </c>
      <c r="M230" s="39" t="s">
        <v>32</v>
      </c>
    </row>
    <row r="231" spans="1:13" x14ac:dyDescent="0.25">
      <c r="A231" s="39">
        <v>416416</v>
      </c>
      <c r="B231" s="4" t="str">
        <f>L231&amp;" "&amp;M231</f>
        <v>Open zakje TRANSPARANT met Invisiclose® sluiting en ingebouwde filter 45 mm</v>
      </c>
      <c r="C231" s="28" t="s">
        <v>1</v>
      </c>
      <c r="D231" s="28" t="s">
        <v>51</v>
      </c>
      <c r="E231" s="28" t="s">
        <v>14</v>
      </c>
      <c r="F231" s="50">
        <v>10</v>
      </c>
      <c r="G231" s="55">
        <v>19.399999999999999</v>
      </c>
      <c r="H231" s="55">
        <v>18.301886792452827</v>
      </c>
      <c r="I231" s="56">
        <v>906010</v>
      </c>
      <c r="L231" s="39" t="s">
        <v>69</v>
      </c>
      <c r="M231" s="39" t="s">
        <v>32</v>
      </c>
    </row>
    <row r="232" spans="1:13" x14ac:dyDescent="0.25">
      <c r="A232" s="39">
        <v>416419</v>
      </c>
      <c r="B232" s="4" t="str">
        <f>L232&amp;" "&amp;M232</f>
        <v>Open zakje TRANSPARANT met Invisiclose® sluiting en ingebouwde filter 57 mm</v>
      </c>
      <c r="C232" s="28" t="s">
        <v>1</v>
      </c>
      <c r="D232" s="28" t="s">
        <v>51</v>
      </c>
      <c r="E232" s="28" t="s">
        <v>14</v>
      </c>
      <c r="F232" s="50">
        <v>10</v>
      </c>
      <c r="G232" s="55">
        <v>19.399999999999999</v>
      </c>
      <c r="H232" s="55">
        <v>18.301886792452827</v>
      </c>
      <c r="I232" s="56">
        <v>906010</v>
      </c>
      <c r="L232" s="39" t="s">
        <v>69</v>
      </c>
      <c r="M232" s="39" t="s">
        <v>33</v>
      </c>
    </row>
    <row r="233" spans="1:13" x14ac:dyDescent="0.25">
      <c r="A233" s="39">
        <v>416422</v>
      </c>
      <c r="B233" s="4" t="str">
        <f>L233&amp;" "&amp;M233</f>
        <v>Open zakje TRANSPARANT met Invisiclose® sluiting en ingebouwde filter 70 mm</v>
      </c>
      <c r="C233" s="28" t="s">
        <v>1</v>
      </c>
      <c r="D233" s="28" t="s">
        <v>51</v>
      </c>
      <c r="E233" s="28" t="s">
        <v>14</v>
      </c>
      <c r="F233" s="50">
        <v>10</v>
      </c>
      <c r="G233" s="55">
        <v>19.399999999999999</v>
      </c>
      <c r="H233" s="55">
        <v>18.301886792452827</v>
      </c>
      <c r="I233" s="56">
        <v>906010</v>
      </c>
      <c r="L233" s="39" t="s">
        <v>69</v>
      </c>
      <c r="M233" s="39" t="s">
        <v>34</v>
      </c>
    </row>
    <row r="234" spans="1:13" x14ac:dyDescent="0.25">
      <c r="A234" s="39">
        <v>416415</v>
      </c>
      <c r="B234" s="4" t="str">
        <f>L234&amp;" "&amp;M234</f>
        <v>Open zakje OPAAK met Invisiclose® sluiting en ingebouwde filter 38 mm</v>
      </c>
      <c r="C234" s="28" t="s">
        <v>1</v>
      </c>
      <c r="D234" s="28" t="s">
        <v>51</v>
      </c>
      <c r="E234" s="28" t="s">
        <v>14</v>
      </c>
      <c r="F234" s="50">
        <v>10</v>
      </c>
      <c r="G234" s="55">
        <v>19.399999999999999</v>
      </c>
      <c r="H234" s="55">
        <v>18.301886792452827</v>
      </c>
      <c r="I234" s="56">
        <v>906010</v>
      </c>
      <c r="L234" s="39" t="s">
        <v>70</v>
      </c>
      <c r="M234" s="39" t="s">
        <v>31</v>
      </c>
    </row>
    <row r="235" spans="1:13" x14ac:dyDescent="0.25">
      <c r="A235" s="39">
        <v>416417</v>
      </c>
      <c r="B235" s="4" t="str">
        <f>L235&amp;" "&amp;M235</f>
        <v>Open zakje OPAAK met Invisiclose® sluiting en ingebouwde filter 45 mm</v>
      </c>
      <c r="C235" s="28" t="s">
        <v>1</v>
      </c>
      <c r="D235" s="28" t="s">
        <v>51</v>
      </c>
      <c r="E235" s="28" t="s">
        <v>14</v>
      </c>
      <c r="F235" s="50">
        <v>10</v>
      </c>
      <c r="G235" s="55">
        <v>19.399999999999999</v>
      </c>
      <c r="H235" s="55">
        <v>18.301886792452827</v>
      </c>
      <c r="I235" s="56">
        <v>906010</v>
      </c>
      <c r="L235" s="39" t="s">
        <v>70</v>
      </c>
      <c r="M235" s="39" t="s">
        <v>32</v>
      </c>
    </row>
    <row r="236" spans="1:13" x14ac:dyDescent="0.25">
      <c r="A236" s="39">
        <v>416420</v>
      </c>
      <c r="B236" s="4" t="str">
        <f>L236&amp;" "&amp;M236</f>
        <v>Open zakje OPAAK met Invisiclose® sluiting en ingebouwde filter 57 mm</v>
      </c>
      <c r="C236" s="28" t="s">
        <v>1</v>
      </c>
      <c r="D236" s="28" t="s">
        <v>51</v>
      </c>
      <c r="E236" s="28" t="s">
        <v>14</v>
      </c>
      <c r="F236" s="50">
        <v>10</v>
      </c>
      <c r="G236" s="55">
        <v>19.399999999999999</v>
      </c>
      <c r="H236" s="55">
        <v>18.301886792452827</v>
      </c>
      <c r="I236" s="56">
        <v>906010</v>
      </c>
      <c r="L236" s="39" t="s">
        <v>70</v>
      </c>
      <c r="M236" s="39" t="s">
        <v>33</v>
      </c>
    </row>
    <row r="237" spans="1:13" x14ac:dyDescent="0.25">
      <c r="A237" s="39">
        <v>416423</v>
      </c>
      <c r="B237" s="4" t="str">
        <f>L237&amp;" "&amp;M237</f>
        <v>Open zakje OPAAK met Invisiclose® sluiting en ingebouwde filter 70 mm</v>
      </c>
      <c r="C237" s="28" t="s">
        <v>1</v>
      </c>
      <c r="D237" s="28" t="s">
        <v>51</v>
      </c>
      <c r="E237" s="28" t="s">
        <v>14</v>
      </c>
      <c r="F237" s="50">
        <v>10</v>
      </c>
      <c r="G237" s="55">
        <v>19.399999999999999</v>
      </c>
      <c r="H237" s="55">
        <v>18.301886792452827</v>
      </c>
      <c r="I237" s="56">
        <v>906010</v>
      </c>
      <c r="L237" s="39" t="s">
        <v>70</v>
      </c>
      <c r="M237" s="39" t="s">
        <v>34</v>
      </c>
    </row>
    <row r="238" spans="1:13" x14ac:dyDescent="0.25">
      <c r="A238" s="43">
        <v>125926</v>
      </c>
      <c r="B238" s="4" t="str">
        <f>L238&amp;" "&amp;M238</f>
        <v>ileozakje standaard beige clip   38 mm</v>
      </c>
      <c r="C238" s="28" t="s">
        <v>1</v>
      </c>
      <c r="D238" s="28" t="s">
        <v>51</v>
      </c>
      <c r="E238" s="28" t="s">
        <v>14</v>
      </c>
      <c r="F238" s="51">
        <v>10</v>
      </c>
      <c r="G238" s="55">
        <v>19.399999999999999</v>
      </c>
      <c r="H238" s="55">
        <v>18.3</v>
      </c>
      <c r="I238" s="56">
        <v>906010</v>
      </c>
      <c r="L238" s="39" t="s">
        <v>349</v>
      </c>
      <c r="M238" s="39" t="s">
        <v>31</v>
      </c>
    </row>
    <row r="239" spans="1:13" x14ac:dyDescent="0.25">
      <c r="A239" s="43">
        <v>125927</v>
      </c>
      <c r="B239" s="4" t="str">
        <f>L239&amp;" "&amp;M239</f>
        <v>ileozakje standaard beige clip  45 mm</v>
      </c>
      <c r="C239" s="28" t="s">
        <v>1</v>
      </c>
      <c r="D239" s="28" t="s">
        <v>51</v>
      </c>
      <c r="E239" s="28" t="s">
        <v>14</v>
      </c>
      <c r="F239" s="51">
        <v>10</v>
      </c>
      <c r="G239" s="55">
        <v>19.399999999999999</v>
      </c>
      <c r="H239" s="55">
        <v>18.3</v>
      </c>
      <c r="I239" s="56">
        <v>906010</v>
      </c>
      <c r="L239" s="39" t="s">
        <v>350</v>
      </c>
      <c r="M239" s="39" t="s">
        <v>32</v>
      </c>
    </row>
    <row r="240" spans="1:13" x14ac:dyDescent="0.25">
      <c r="A240" s="43">
        <v>125928</v>
      </c>
      <c r="B240" s="4" t="str">
        <f>L240&amp;" "&amp;M240</f>
        <v>ileozakje standaard beige clip  57 mm</v>
      </c>
      <c r="C240" s="28" t="s">
        <v>1</v>
      </c>
      <c r="D240" s="28" t="s">
        <v>51</v>
      </c>
      <c r="E240" s="28" t="s">
        <v>14</v>
      </c>
      <c r="F240" s="51">
        <v>10</v>
      </c>
      <c r="G240" s="55">
        <v>19.399999999999999</v>
      </c>
      <c r="H240" s="55">
        <v>18.3</v>
      </c>
      <c r="I240" s="56">
        <v>906010</v>
      </c>
      <c r="L240" s="39" t="s">
        <v>350</v>
      </c>
      <c r="M240" s="39" t="s">
        <v>33</v>
      </c>
    </row>
    <row r="241" spans="1:13" x14ac:dyDescent="0.25">
      <c r="A241" s="43">
        <v>404136</v>
      </c>
      <c r="B241" s="4" t="str">
        <f>L241&amp;" "&amp;M241</f>
        <v>ileozakje standaard transparant zonder filter clip  100 mm</v>
      </c>
      <c r="C241" s="28" t="s">
        <v>1</v>
      </c>
      <c r="D241" s="28" t="s">
        <v>51</v>
      </c>
      <c r="E241" s="28" t="s">
        <v>14</v>
      </c>
      <c r="F241" s="51">
        <v>10</v>
      </c>
      <c r="G241" s="55">
        <v>45.3</v>
      </c>
      <c r="H241" s="55">
        <v>42.6</v>
      </c>
      <c r="I241" s="56">
        <v>906010</v>
      </c>
      <c r="L241" s="39" t="s">
        <v>351</v>
      </c>
      <c r="M241" s="39" t="s">
        <v>50</v>
      </c>
    </row>
    <row r="242" spans="1:13" x14ac:dyDescent="0.25">
      <c r="A242" s="43">
        <v>413435</v>
      </c>
      <c r="B242" s="4" t="str">
        <f>L242&amp;" "&amp;M242</f>
        <v>Urostomie zakje,standaard,transparant,zacht kraantje 32mm</v>
      </c>
      <c r="C242" s="28" t="s">
        <v>1</v>
      </c>
      <c r="D242" s="28" t="s">
        <v>52</v>
      </c>
      <c r="E242" s="28" t="s">
        <v>14</v>
      </c>
      <c r="F242" s="51">
        <v>10</v>
      </c>
      <c r="G242" s="55">
        <v>39</v>
      </c>
      <c r="H242" s="55">
        <v>36.79245283018868</v>
      </c>
      <c r="I242" s="56">
        <v>906011</v>
      </c>
      <c r="L242" s="39" t="s">
        <v>71</v>
      </c>
      <c r="M242" s="39" t="s">
        <v>165</v>
      </c>
    </row>
    <row r="243" spans="1:13" x14ac:dyDescent="0.25">
      <c r="A243" s="43">
        <v>413436</v>
      </c>
      <c r="B243" s="4" t="str">
        <f>L243&amp;" "&amp;M243</f>
        <v>Urostomie zakje,standaard,transparant,zacht kraantje 38mm</v>
      </c>
      <c r="C243" s="28" t="s">
        <v>1</v>
      </c>
      <c r="D243" s="28" t="s">
        <v>52</v>
      </c>
      <c r="E243" s="28" t="s">
        <v>14</v>
      </c>
      <c r="F243" s="51">
        <v>10</v>
      </c>
      <c r="G243" s="55">
        <v>39</v>
      </c>
      <c r="H243" s="55">
        <v>36.79245283018868</v>
      </c>
      <c r="I243" s="56">
        <v>906011</v>
      </c>
      <c r="L243" s="39" t="s">
        <v>71</v>
      </c>
      <c r="M243" s="39" t="s">
        <v>166</v>
      </c>
    </row>
    <row r="244" spans="1:13" x14ac:dyDescent="0.25">
      <c r="A244" s="43">
        <v>413437</v>
      </c>
      <c r="B244" s="4" t="str">
        <f>L244&amp;" "&amp;M244</f>
        <v>Urostomie zakje,standaard,transparant,zacht kraantje 45mm</v>
      </c>
      <c r="C244" s="28" t="s">
        <v>1</v>
      </c>
      <c r="D244" s="28" t="s">
        <v>52</v>
      </c>
      <c r="E244" s="28" t="s">
        <v>14</v>
      </c>
      <c r="F244" s="51">
        <v>10</v>
      </c>
      <c r="G244" s="55">
        <v>39</v>
      </c>
      <c r="H244" s="55">
        <v>36.79245283018868</v>
      </c>
      <c r="I244" s="56">
        <v>906011</v>
      </c>
      <c r="L244" s="39" t="s">
        <v>71</v>
      </c>
      <c r="M244" s="39" t="s">
        <v>167</v>
      </c>
    </row>
    <row r="245" spans="1:13" x14ac:dyDescent="0.25">
      <c r="A245" s="43">
        <v>413438</v>
      </c>
      <c r="B245" s="4" t="str">
        <f>L245&amp;" "&amp;M245</f>
        <v>Urostomie zakje,standaard,transparant,zacht kraantje 57mm</v>
      </c>
      <c r="C245" s="28" t="s">
        <v>1</v>
      </c>
      <c r="D245" s="28" t="s">
        <v>52</v>
      </c>
      <c r="E245" s="28" t="s">
        <v>14</v>
      </c>
      <c r="F245" s="51">
        <v>10</v>
      </c>
      <c r="G245" s="55">
        <v>39</v>
      </c>
      <c r="H245" s="55">
        <v>36.79245283018868</v>
      </c>
      <c r="I245" s="56">
        <v>906011</v>
      </c>
      <c r="L245" s="39" t="s">
        <v>71</v>
      </c>
      <c r="M245" s="39" t="s">
        <v>168</v>
      </c>
    </row>
    <row r="246" spans="1:13" x14ac:dyDescent="0.25">
      <c r="A246" s="43">
        <v>413439</v>
      </c>
      <c r="B246" s="4" t="str">
        <f>L246&amp;" "&amp;M246</f>
        <v>Urostomie zakje,standaard,transparant,zacht kraantje 70mm</v>
      </c>
      <c r="C246" s="28" t="s">
        <v>1</v>
      </c>
      <c r="D246" s="28" t="s">
        <v>52</v>
      </c>
      <c r="E246" s="28" t="s">
        <v>14</v>
      </c>
      <c r="F246" s="51">
        <v>10</v>
      </c>
      <c r="G246" s="55">
        <v>39</v>
      </c>
      <c r="H246" s="55">
        <v>36.79245283018868</v>
      </c>
      <c r="I246" s="56">
        <v>906011</v>
      </c>
      <c r="L246" s="39" t="s">
        <v>71</v>
      </c>
      <c r="M246" s="39" t="s">
        <v>169</v>
      </c>
    </row>
    <row r="247" spans="1:13" x14ac:dyDescent="0.25">
      <c r="A247" s="43">
        <v>421075</v>
      </c>
      <c r="B247" s="4" t="str">
        <f>L247&amp;" "&amp;M247</f>
        <v>Urostomie zakje,klein,transparant,zacht kraantje 38 mm</v>
      </c>
      <c r="C247" s="28" t="s">
        <v>1</v>
      </c>
      <c r="D247" s="28" t="s">
        <v>52</v>
      </c>
      <c r="E247" s="28" t="s">
        <v>14</v>
      </c>
      <c r="F247" s="51">
        <v>10</v>
      </c>
      <c r="G247" s="55">
        <v>39</v>
      </c>
      <c r="H247" s="55">
        <v>36.79245283018868</v>
      </c>
      <c r="I247" s="56">
        <v>906011</v>
      </c>
      <c r="L247" s="39" t="s">
        <v>72</v>
      </c>
      <c r="M247" s="39" t="s">
        <v>31</v>
      </c>
    </row>
    <row r="248" spans="1:13" x14ac:dyDescent="0.25">
      <c r="A248" s="43">
        <v>421076</v>
      </c>
      <c r="B248" s="4" t="str">
        <f>L248&amp;" "&amp;M248</f>
        <v>Urostomie zakje,klein,transparant,zacht kraantje 45 mm</v>
      </c>
      <c r="C248" s="28" t="s">
        <v>1</v>
      </c>
      <c r="D248" s="28" t="s">
        <v>52</v>
      </c>
      <c r="E248" s="28" t="s">
        <v>14</v>
      </c>
      <c r="F248" s="51">
        <v>10</v>
      </c>
      <c r="G248" s="55">
        <v>39</v>
      </c>
      <c r="H248" s="55">
        <v>36.79245283018868</v>
      </c>
      <c r="I248" s="56">
        <v>906011</v>
      </c>
      <c r="L248" s="39" t="s">
        <v>72</v>
      </c>
      <c r="M248" s="39" t="s">
        <v>32</v>
      </c>
    </row>
    <row r="249" spans="1:13" x14ac:dyDescent="0.25">
      <c r="A249" s="43">
        <v>401533</v>
      </c>
      <c r="B249" s="4" t="str">
        <f>L249&amp;" "&amp;M249</f>
        <v xml:space="preserve"> urinezakje standaard transparant buigkraantje  32 mm</v>
      </c>
      <c r="C249" s="28" t="s">
        <v>1</v>
      </c>
      <c r="D249" s="28" t="s">
        <v>52</v>
      </c>
      <c r="E249" s="28" t="s">
        <v>14</v>
      </c>
      <c r="F249" s="51">
        <v>10</v>
      </c>
      <c r="G249" s="55">
        <v>39</v>
      </c>
      <c r="H249" s="55">
        <v>36.800000000000004</v>
      </c>
      <c r="I249" s="56">
        <v>906011</v>
      </c>
      <c r="L249" s="39" t="s">
        <v>352</v>
      </c>
      <c r="M249" s="39" t="s">
        <v>29</v>
      </c>
    </row>
    <row r="250" spans="1:13" x14ac:dyDescent="0.25">
      <c r="A250" s="43">
        <v>401534</v>
      </c>
      <c r="B250" s="4" t="str">
        <f>L250&amp;" "&amp;M250</f>
        <v xml:space="preserve"> urinezakje standaard transparant buigkraantje  38 mm</v>
      </c>
      <c r="C250" s="28" t="s">
        <v>1</v>
      </c>
      <c r="D250" s="28" t="s">
        <v>52</v>
      </c>
      <c r="E250" s="28" t="s">
        <v>14</v>
      </c>
      <c r="F250" s="51">
        <v>10</v>
      </c>
      <c r="G250" s="55">
        <v>39</v>
      </c>
      <c r="H250" s="55">
        <v>36.800000000000004</v>
      </c>
      <c r="I250" s="56">
        <v>906011</v>
      </c>
      <c r="L250" s="39" t="s">
        <v>352</v>
      </c>
      <c r="M250" s="39" t="s">
        <v>31</v>
      </c>
    </row>
    <row r="251" spans="1:13" x14ac:dyDescent="0.25">
      <c r="A251" s="43">
        <v>401535</v>
      </c>
      <c r="B251" s="4" t="str">
        <f>L251&amp;" "&amp;M251</f>
        <v xml:space="preserve"> urinezakje standaard transparant buigkraantje  45 mm</v>
      </c>
      <c r="C251" s="28" t="s">
        <v>1</v>
      </c>
      <c r="D251" s="28" t="s">
        <v>52</v>
      </c>
      <c r="E251" s="28" t="s">
        <v>14</v>
      </c>
      <c r="F251" s="51">
        <v>10</v>
      </c>
      <c r="G251" s="55">
        <v>39</v>
      </c>
      <c r="H251" s="55">
        <v>36.800000000000004</v>
      </c>
      <c r="I251" s="56">
        <v>906011</v>
      </c>
      <c r="L251" s="39" t="s">
        <v>352</v>
      </c>
      <c r="M251" s="39" t="s">
        <v>32</v>
      </c>
    </row>
    <row r="252" spans="1:13" x14ac:dyDescent="0.25">
      <c r="A252" s="43">
        <v>401536</v>
      </c>
      <c r="B252" s="4" t="str">
        <f>L252&amp;" "&amp;M252</f>
        <v xml:space="preserve"> urinezakje standaard transparant buigkraantje  57 mm</v>
      </c>
      <c r="C252" s="28" t="s">
        <v>1</v>
      </c>
      <c r="D252" s="28" t="s">
        <v>52</v>
      </c>
      <c r="E252" s="28" t="s">
        <v>14</v>
      </c>
      <c r="F252" s="51">
        <v>10</v>
      </c>
      <c r="G252" s="55">
        <v>39</v>
      </c>
      <c r="H252" s="55">
        <v>36.800000000000004</v>
      </c>
      <c r="I252" s="56">
        <v>906011</v>
      </c>
      <c r="L252" s="39" t="s">
        <v>352</v>
      </c>
      <c r="M252" s="39" t="s">
        <v>33</v>
      </c>
    </row>
    <row r="253" spans="1:13" x14ac:dyDescent="0.25">
      <c r="A253" s="43">
        <v>401539</v>
      </c>
      <c r="B253" s="4" t="str">
        <f>L253&amp;" "&amp;M253</f>
        <v>urinezakje klein transparant buigkraantje 38 mm</v>
      </c>
      <c r="C253" s="28" t="s">
        <v>1</v>
      </c>
      <c r="D253" s="28" t="s">
        <v>52</v>
      </c>
      <c r="E253" s="28" t="s">
        <v>14</v>
      </c>
      <c r="F253" s="51">
        <v>10</v>
      </c>
      <c r="G253" s="55">
        <v>39</v>
      </c>
      <c r="H253" s="55">
        <v>36.800000000000004</v>
      </c>
      <c r="I253" s="56">
        <v>906011</v>
      </c>
      <c r="L253" s="39" t="s">
        <v>353</v>
      </c>
      <c r="M253" s="39" t="s">
        <v>31</v>
      </c>
    </row>
    <row r="254" spans="1:13" x14ac:dyDescent="0.25">
      <c r="A254" s="43">
        <v>401540</v>
      </c>
      <c r="B254" s="4" t="str">
        <f>L254&amp;" "&amp;M254</f>
        <v>urinezakje klein transparant buigkraantje 45 mm</v>
      </c>
      <c r="C254" s="28" t="s">
        <v>1</v>
      </c>
      <c r="D254" s="28" t="s">
        <v>52</v>
      </c>
      <c r="E254" s="28" t="s">
        <v>14</v>
      </c>
      <c r="F254" s="51">
        <v>10</v>
      </c>
      <c r="G254" s="55">
        <v>39</v>
      </c>
      <c r="H254" s="55">
        <v>36.800000000000004</v>
      </c>
      <c r="I254" s="56">
        <v>906011</v>
      </c>
      <c r="L254" s="39" t="s">
        <v>353</v>
      </c>
      <c r="M254" s="39" t="s">
        <v>32</v>
      </c>
    </row>
    <row r="255" spans="1:13" x14ac:dyDescent="0.25">
      <c r="A255" s="43">
        <v>401929</v>
      </c>
      <c r="B255" s="4" t="str">
        <f>L255&amp;" "&amp;M255</f>
        <v>Little ones urinezakje standaard transparant buigkraantje 32 mm</v>
      </c>
      <c r="C255" s="28" t="s">
        <v>1</v>
      </c>
      <c r="D255" s="28" t="s">
        <v>52</v>
      </c>
      <c r="E255" s="28" t="s">
        <v>14</v>
      </c>
      <c r="F255" s="51">
        <v>10</v>
      </c>
      <c r="G255" s="55">
        <v>39</v>
      </c>
      <c r="H255" s="55">
        <v>36.800000000000004</v>
      </c>
      <c r="I255" s="56">
        <v>906011</v>
      </c>
      <c r="L255" s="39" t="s">
        <v>354</v>
      </c>
      <c r="M255" s="39" t="s">
        <v>29</v>
      </c>
    </row>
    <row r="256" spans="1:13" x14ac:dyDescent="0.25">
      <c r="A256" s="43">
        <v>401542</v>
      </c>
      <c r="B256" s="4" t="str">
        <f>L256&amp;" "&amp;M256</f>
        <v>urinezakje standaard transparant accuseal draaikraantje  32 mm</v>
      </c>
      <c r="C256" s="28" t="s">
        <v>1</v>
      </c>
      <c r="D256" s="28" t="s">
        <v>52</v>
      </c>
      <c r="E256" s="28" t="s">
        <v>14</v>
      </c>
      <c r="F256" s="51">
        <v>10</v>
      </c>
      <c r="G256" s="55">
        <v>39</v>
      </c>
      <c r="H256" s="55">
        <v>36.800000000000004</v>
      </c>
      <c r="I256" s="56">
        <v>906011</v>
      </c>
      <c r="L256" s="39" t="s">
        <v>355</v>
      </c>
      <c r="M256" s="39" t="s">
        <v>29</v>
      </c>
    </row>
    <row r="257" spans="1:13" x14ac:dyDescent="0.25">
      <c r="A257" s="43">
        <v>401543</v>
      </c>
      <c r="B257" s="4" t="str">
        <f>L257&amp;" "&amp;M257</f>
        <v>urinezakje standaard transparant accuseal draaikraantje  38 mm</v>
      </c>
      <c r="C257" s="28" t="s">
        <v>1</v>
      </c>
      <c r="D257" s="28" t="s">
        <v>52</v>
      </c>
      <c r="E257" s="28" t="s">
        <v>14</v>
      </c>
      <c r="F257" s="51">
        <v>10</v>
      </c>
      <c r="G257" s="55">
        <v>39</v>
      </c>
      <c r="H257" s="55">
        <v>36.800000000000004</v>
      </c>
      <c r="I257" s="56">
        <v>906011</v>
      </c>
      <c r="L257" s="39" t="s">
        <v>355</v>
      </c>
      <c r="M257" s="39" t="s">
        <v>31</v>
      </c>
    </row>
    <row r="258" spans="1:13" x14ac:dyDescent="0.25">
      <c r="A258" s="43">
        <v>401544</v>
      </c>
      <c r="B258" s="4" t="str">
        <f>L258&amp;" "&amp;M258</f>
        <v>urinezakje standaard transparant accuseal draaikraantje  45 mm</v>
      </c>
      <c r="C258" s="28" t="s">
        <v>1</v>
      </c>
      <c r="D258" s="28" t="s">
        <v>52</v>
      </c>
      <c r="E258" s="28" t="s">
        <v>14</v>
      </c>
      <c r="F258" s="51">
        <v>10</v>
      </c>
      <c r="G258" s="55">
        <v>39</v>
      </c>
      <c r="H258" s="55">
        <v>36.800000000000004</v>
      </c>
      <c r="I258" s="56">
        <v>906011</v>
      </c>
      <c r="L258" s="39" t="s">
        <v>355</v>
      </c>
      <c r="M258" s="39" t="s">
        <v>32</v>
      </c>
    </row>
    <row r="259" spans="1:13" x14ac:dyDescent="0.25">
      <c r="A259" s="43">
        <v>401545</v>
      </c>
      <c r="B259" s="4" t="str">
        <f>L259&amp;" "&amp;M259</f>
        <v>urinezakje standaard transparant accuseal draaikraantje  57 mm</v>
      </c>
      <c r="C259" s="28" t="s">
        <v>1</v>
      </c>
      <c r="D259" s="28" t="s">
        <v>52</v>
      </c>
      <c r="E259" s="28" t="s">
        <v>14</v>
      </c>
      <c r="F259" s="51">
        <v>10</v>
      </c>
      <c r="G259" s="55">
        <v>39</v>
      </c>
      <c r="H259" s="55">
        <v>36.800000000000004</v>
      </c>
      <c r="I259" s="56">
        <v>906011</v>
      </c>
      <c r="L259" s="39" t="s">
        <v>355</v>
      </c>
      <c r="M259" s="39" t="s">
        <v>33</v>
      </c>
    </row>
    <row r="260" spans="1:13" x14ac:dyDescent="0.25">
      <c r="A260" s="43">
        <v>401551</v>
      </c>
      <c r="B260" s="4" t="str">
        <f>L260&amp;" "&amp;M260</f>
        <v>urinezakje, standaar, opaak, accuseal draaikraantje 38 mm</v>
      </c>
      <c r="C260" s="28" t="s">
        <v>1</v>
      </c>
      <c r="D260" s="28" t="s">
        <v>52</v>
      </c>
      <c r="E260" s="28" t="s">
        <v>14</v>
      </c>
      <c r="F260" s="51">
        <v>10</v>
      </c>
      <c r="G260" s="55">
        <v>39</v>
      </c>
      <c r="H260" s="55">
        <v>36.800000000000004</v>
      </c>
      <c r="I260" s="56">
        <v>906011</v>
      </c>
      <c r="L260" s="39" t="s">
        <v>356</v>
      </c>
      <c r="M260" s="39" t="s">
        <v>31</v>
      </c>
    </row>
    <row r="261" spans="1:13" x14ac:dyDescent="0.25">
      <c r="A261" s="43">
        <v>401552</v>
      </c>
      <c r="B261" s="4" t="str">
        <f>L261&amp;" "&amp;M261</f>
        <v>urinezakje, standaar, opaak, accuseal draaikraantje 45 mm</v>
      </c>
      <c r="C261" s="28" t="s">
        <v>1</v>
      </c>
      <c r="D261" s="28" t="s">
        <v>52</v>
      </c>
      <c r="E261" s="28" t="s">
        <v>14</v>
      </c>
      <c r="F261" s="51">
        <v>10</v>
      </c>
      <c r="G261" s="55">
        <v>39</v>
      </c>
      <c r="H261" s="55">
        <v>36.800000000000004</v>
      </c>
      <c r="I261" s="56">
        <v>906011</v>
      </c>
      <c r="L261" s="39" t="s">
        <v>356</v>
      </c>
      <c r="M261" s="39" t="s">
        <v>32</v>
      </c>
    </row>
    <row r="262" spans="1:13" x14ac:dyDescent="0.25">
      <c r="A262" s="43">
        <v>401553</v>
      </c>
      <c r="B262" s="4" t="str">
        <f>L262&amp;" "&amp;M262</f>
        <v>urinezakje, standaar, opaak, accuseal draaikraantje 57 mm</v>
      </c>
      <c r="C262" s="28" t="s">
        <v>1</v>
      </c>
      <c r="D262" s="28" t="s">
        <v>52</v>
      </c>
      <c r="E262" s="28" t="s">
        <v>14</v>
      </c>
      <c r="F262" s="51">
        <v>10</v>
      </c>
      <c r="G262" s="55">
        <v>39</v>
      </c>
      <c r="H262" s="55">
        <v>36.800000000000004</v>
      </c>
      <c r="I262" s="56">
        <v>906011</v>
      </c>
      <c r="L262" s="39" t="s">
        <v>356</v>
      </c>
      <c r="M262" s="39" t="s">
        <v>33</v>
      </c>
    </row>
    <row r="263" spans="1:13" x14ac:dyDescent="0.25">
      <c r="A263" s="43">
        <v>401554</v>
      </c>
      <c r="B263" s="4" t="str">
        <f>L263&amp;" "&amp;M263</f>
        <v>urinezakje, standaar, opaak, accuseal draaikraantje 70 mm</v>
      </c>
      <c r="C263" s="28" t="s">
        <v>1</v>
      </c>
      <c r="D263" s="28" t="s">
        <v>52</v>
      </c>
      <c r="E263" s="28" t="s">
        <v>14</v>
      </c>
      <c r="F263" s="51">
        <v>10</v>
      </c>
      <c r="G263" s="55">
        <v>39</v>
      </c>
      <c r="H263" s="55">
        <v>36.800000000000004</v>
      </c>
      <c r="I263" s="56">
        <v>906011</v>
      </c>
      <c r="L263" s="39" t="s">
        <v>356</v>
      </c>
      <c r="M263" s="39" t="s">
        <v>34</v>
      </c>
    </row>
    <row r="264" spans="1:13" x14ac:dyDescent="0.25">
      <c r="A264" s="39">
        <v>411825</v>
      </c>
      <c r="B264" s="4" t="str">
        <f>L264&amp;" "&amp;M264</f>
        <v>huidplaat met hydrocolloïde pleisterrand 13-22/45 mm</v>
      </c>
      <c r="C264" s="28" t="s">
        <v>1</v>
      </c>
      <c r="D264" s="28" t="s">
        <v>37</v>
      </c>
      <c r="E264" s="28" t="s">
        <v>2</v>
      </c>
      <c r="F264" s="50">
        <v>5</v>
      </c>
      <c r="G264" s="55">
        <v>37.5</v>
      </c>
      <c r="H264" s="55">
        <v>35.377358490566039</v>
      </c>
      <c r="I264" s="56">
        <v>906007</v>
      </c>
      <c r="L264" s="39" t="s">
        <v>60</v>
      </c>
      <c r="M264" s="39" t="s">
        <v>170</v>
      </c>
    </row>
    <row r="265" spans="1:13" x14ac:dyDescent="0.25">
      <c r="A265" s="39">
        <v>411827</v>
      </c>
      <c r="B265" s="4" t="str">
        <f>L265&amp;" "&amp;M265</f>
        <v>huidplaat met hydrocolloïde pleisterrand 22-33/45 mm</v>
      </c>
      <c r="C265" s="28" t="s">
        <v>1</v>
      </c>
      <c r="D265" s="28" t="s">
        <v>37</v>
      </c>
      <c r="E265" s="28" t="s">
        <v>2</v>
      </c>
      <c r="F265" s="50">
        <v>5</v>
      </c>
      <c r="G265" s="55">
        <v>37.5</v>
      </c>
      <c r="H265" s="55">
        <v>35.377358490566039</v>
      </c>
      <c r="I265" s="56">
        <v>906007</v>
      </c>
      <c r="L265" s="39" t="s">
        <v>60</v>
      </c>
      <c r="M265" s="39" t="s">
        <v>171</v>
      </c>
    </row>
    <row r="266" spans="1:13" x14ac:dyDescent="0.25">
      <c r="A266" s="39">
        <v>411829</v>
      </c>
      <c r="B266" s="4" t="str">
        <f>L266&amp;" "&amp;M266</f>
        <v>huidplaat met hydrocolloïde pleisterrand 33-45/57 mm</v>
      </c>
      <c r="C266" s="28" t="s">
        <v>1</v>
      </c>
      <c r="D266" s="28" t="s">
        <v>37</v>
      </c>
      <c r="E266" s="28" t="s">
        <v>2</v>
      </c>
      <c r="F266" s="50">
        <v>5</v>
      </c>
      <c r="G266" s="55">
        <v>37.5</v>
      </c>
      <c r="H266" s="55">
        <v>35.377358490566039</v>
      </c>
      <c r="I266" s="56">
        <v>906007</v>
      </c>
      <c r="L266" s="39" t="s">
        <v>60</v>
      </c>
      <c r="M266" s="39" t="s">
        <v>172</v>
      </c>
    </row>
    <row r="267" spans="1:13" x14ac:dyDescent="0.25">
      <c r="A267" s="39">
        <v>411831</v>
      </c>
      <c r="B267" s="4" t="str">
        <f>L267&amp;" "&amp;M267</f>
        <v>huidplaat met hydrocolloïde pleisterrand 45-58/70 mm</v>
      </c>
      <c r="C267" s="28" t="s">
        <v>1</v>
      </c>
      <c r="D267" s="28" t="s">
        <v>37</v>
      </c>
      <c r="E267" s="28" t="s">
        <v>2</v>
      </c>
      <c r="F267" s="50">
        <v>5</v>
      </c>
      <c r="G267" s="55">
        <v>37.5</v>
      </c>
      <c r="H267" s="55">
        <v>35.377358490566039</v>
      </c>
      <c r="I267" s="56">
        <v>906007</v>
      </c>
      <c r="L267" s="39" t="s">
        <v>60</v>
      </c>
      <c r="M267" s="39" t="s">
        <v>173</v>
      </c>
    </row>
    <row r="268" spans="1:13" x14ac:dyDescent="0.25">
      <c r="A268" s="39">
        <v>411452</v>
      </c>
      <c r="B268" s="4" t="str">
        <f>L268&amp;" "&amp;M268</f>
        <v>huidplaat met microporeuze pleisterrand- voor ingetrokken stoma’s 13-22/45 mm</v>
      </c>
      <c r="C268" s="28" t="s">
        <v>1</v>
      </c>
      <c r="D268" s="28" t="s">
        <v>37</v>
      </c>
      <c r="E268" s="28" t="s">
        <v>3</v>
      </c>
      <c r="F268" s="50">
        <v>5</v>
      </c>
      <c r="G268" s="55">
        <v>51</v>
      </c>
      <c r="H268" s="55">
        <v>48.113207547169807</v>
      </c>
      <c r="I268" s="56">
        <v>906008</v>
      </c>
      <c r="L268" s="39" t="s">
        <v>73</v>
      </c>
      <c r="M268" s="39" t="s">
        <v>170</v>
      </c>
    </row>
    <row r="269" spans="1:13" x14ac:dyDescent="0.25">
      <c r="A269" s="39">
        <v>411453</v>
      </c>
      <c r="B269" s="4" t="str">
        <f>L269&amp;" "&amp;M269</f>
        <v>huidplaat met microporeuze pleisterrand- voor ingetrokken stoma’s 22-33/45 mm</v>
      </c>
      <c r="C269" s="28" t="s">
        <v>1</v>
      </c>
      <c r="D269" s="28" t="s">
        <v>37</v>
      </c>
      <c r="E269" s="28" t="s">
        <v>3</v>
      </c>
      <c r="F269" s="50">
        <v>5</v>
      </c>
      <c r="G269" s="55">
        <v>51</v>
      </c>
      <c r="H269" s="55">
        <v>48.113207547169807</v>
      </c>
      <c r="I269" s="56">
        <v>906008</v>
      </c>
      <c r="L269" s="39" t="s">
        <v>73</v>
      </c>
      <c r="M269" s="39" t="s">
        <v>171</v>
      </c>
    </row>
    <row r="270" spans="1:13" x14ac:dyDescent="0.25">
      <c r="A270" s="39">
        <v>411454</v>
      </c>
      <c r="B270" s="4" t="str">
        <f>L270&amp;" "&amp;M270</f>
        <v>huidplaat met microporeuze pleisterrand- voor ingetrokken stoma’s 33-45/57 mm</v>
      </c>
      <c r="C270" s="28" t="s">
        <v>1</v>
      </c>
      <c r="D270" s="28" t="s">
        <v>37</v>
      </c>
      <c r="E270" s="28" t="s">
        <v>3</v>
      </c>
      <c r="F270" s="50">
        <v>5</v>
      </c>
      <c r="G270" s="55">
        <v>51</v>
      </c>
      <c r="H270" s="55">
        <v>48.113207547169807</v>
      </c>
      <c r="I270" s="56">
        <v>906008</v>
      </c>
      <c r="L270" s="39" t="s">
        <v>73</v>
      </c>
      <c r="M270" s="39" t="s">
        <v>172</v>
      </c>
    </row>
    <row r="271" spans="1:13" x14ac:dyDescent="0.25">
      <c r="A271" s="39">
        <v>125142</v>
      </c>
      <c r="B271" s="4" t="str">
        <f>L271&amp;" "&amp;M271</f>
        <v xml:space="preserve"> Stomahesive® huidplaat 32 mm</v>
      </c>
      <c r="C271" s="28" t="s">
        <v>1</v>
      </c>
      <c r="D271" s="28" t="s">
        <v>37</v>
      </c>
      <c r="E271" s="28" t="s">
        <v>2</v>
      </c>
      <c r="F271" s="50">
        <v>5</v>
      </c>
      <c r="G271" s="55">
        <v>37.5</v>
      </c>
      <c r="H271" s="55">
        <v>35.377358490566039</v>
      </c>
      <c r="I271" s="56">
        <v>906007</v>
      </c>
      <c r="L271" s="39" t="s">
        <v>74</v>
      </c>
      <c r="M271" s="39" t="s">
        <v>29</v>
      </c>
    </row>
    <row r="272" spans="1:13" x14ac:dyDescent="0.25">
      <c r="A272" s="39">
        <v>125143</v>
      </c>
      <c r="B272" s="4" t="str">
        <f>L272&amp;" "&amp;M272</f>
        <v xml:space="preserve"> Stomahesive® huidplaat 38 mm</v>
      </c>
      <c r="C272" s="28" t="s">
        <v>1</v>
      </c>
      <c r="D272" s="28" t="s">
        <v>37</v>
      </c>
      <c r="E272" s="28" t="s">
        <v>2</v>
      </c>
      <c r="F272" s="50">
        <v>5</v>
      </c>
      <c r="G272" s="55">
        <v>37.5</v>
      </c>
      <c r="H272" s="55">
        <v>35.377358490566039</v>
      </c>
      <c r="I272" s="56">
        <v>906007</v>
      </c>
      <c r="L272" s="39" t="s">
        <v>74</v>
      </c>
      <c r="M272" s="39" t="s">
        <v>31</v>
      </c>
    </row>
    <row r="273" spans="1:13" x14ac:dyDescent="0.25">
      <c r="A273" s="39">
        <v>125144</v>
      </c>
      <c r="B273" s="4" t="str">
        <f>L273&amp;" "&amp;M273</f>
        <v xml:space="preserve"> Stomahesive® huidplaat 45 mm</v>
      </c>
      <c r="C273" s="28" t="s">
        <v>1</v>
      </c>
      <c r="D273" s="28" t="s">
        <v>37</v>
      </c>
      <c r="E273" s="28" t="s">
        <v>2</v>
      </c>
      <c r="F273" s="50">
        <v>5</v>
      </c>
      <c r="G273" s="55">
        <v>37.5</v>
      </c>
      <c r="H273" s="55">
        <v>35.377358490566039</v>
      </c>
      <c r="I273" s="56">
        <v>906007</v>
      </c>
      <c r="L273" s="39" t="s">
        <v>74</v>
      </c>
      <c r="M273" s="39" t="s">
        <v>32</v>
      </c>
    </row>
    <row r="274" spans="1:13" x14ac:dyDescent="0.25">
      <c r="A274" s="39">
        <v>125145</v>
      </c>
      <c r="B274" s="4" t="str">
        <f>L274&amp;" "&amp;M274</f>
        <v xml:space="preserve"> Stomahesive® huidplaat 57 mm</v>
      </c>
      <c r="C274" s="28" t="s">
        <v>1</v>
      </c>
      <c r="D274" s="28" t="s">
        <v>37</v>
      </c>
      <c r="E274" s="28" t="s">
        <v>2</v>
      </c>
      <c r="F274" s="50">
        <v>5</v>
      </c>
      <c r="G274" s="55">
        <v>37.5</v>
      </c>
      <c r="H274" s="55">
        <v>35.377358490566039</v>
      </c>
      <c r="I274" s="56">
        <v>906007</v>
      </c>
      <c r="L274" s="39" t="s">
        <v>74</v>
      </c>
      <c r="M274" s="39" t="s">
        <v>33</v>
      </c>
    </row>
    <row r="275" spans="1:13" x14ac:dyDescent="0.25">
      <c r="A275" s="39">
        <v>125162</v>
      </c>
      <c r="B275" s="4" t="str">
        <f>L275&amp;" "&amp;M275</f>
        <v xml:space="preserve"> Stomahesive® huidplaat 70 mm</v>
      </c>
      <c r="C275" s="28" t="s">
        <v>1</v>
      </c>
      <c r="D275" s="28" t="s">
        <v>37</v>
      </c>
      <c r="E275" s="28" t="s">
        <v>2</v>
      </c>
      <c r="F275" s="50">
        <v>5</v>
      </c>
      <c r="G275" s="55">
        <v>37.5</v>
      </c>
      <c r="H275" s="55">
        <v>35.377358490566039</v>
      </c>
      <c r="I275" s="56">
        <v>906007</v>
      </c>
      <c r="L275" s="39" t="s">
        <v>74</v>
      </c>
      <c r="M275" s="39" t="s">
        <v>34</v>
      </c>
    </row>
    <row r="276" spans="1:13" x14ac:dyDescent="0.25">
      <c r="A276" s="39">
        <v>125137</v>
      </c>
      <c r="B276" s="4" t="str">
        <f>L276&amp;" "&amp;M276</f>
        <v>Stomahesive® ULTRA huidplaat 32 mm</v>
      </c>
      <c r="C276" s="28" t="s">
        <v>1</v>
      </c>
      <c r="D276" s="28" t="s">
        <v>37</v>
      </c>
      <c r="E276" s="28" t="s">
        <v>2</v>
      </c>
      <c r="F276" s="50">
        <v>5</v>
      </c>
      <c r="G276" s="55">
        <v>37.5</v>
      </c>
      <c r="H276" s="55">
        <v>35.377358490566039</v>
      </c>
      <c r="I276" s="56">
        <v>906007</v>
      </c>
      <c r="L276" s="39" t="s">
        <v>75</v>
      </c>
      <c r="M276" s="39" t="s">
        <v>29</v>
      </c>
    </row>
    <row r="277" spans="1:13" x14ac:dyDescent="0.25">
      <c r="A277" s="39">
        <v>125138</v>
      </c>
      <c r="B277" s="4" t="str">
        <f>L277&amp;" "&amp;M277</f>
        <v>Stomahesive® ULTRA huidplaat 38 mm</v>
      </c>
      <c r="C277" s="28" t="s">
        <v>1</v>
      </c>
      <c r="D277" s="28" t="s">
        <v>37</v>
      </c>
      <c r="E277" s="28" t="s">
        <v>2</v>
      </c>
      <c r="F277" s="50">
        <v>5</v>
      </c>
      <c r="G277" s="55">
        <v>37.5</v>
      </c>
      <c r="H277" s="55">
        <v>35.377358490566039</v>
      </c>
      <c r="I277" s="56">
        <v>906007</v>
      </c>
      <c r="L277" s="39" t="s">
        <v>75</v>
      </c>
      <c r="M277" s="39" t="s">
        <v>31</v>
      </c>
    </row>
    <row r="278" spans="1:13" x14ac:dyDescent="0.25">
      <c r="A278" s="39">
        <v>125139</v>
      </c>
      <c r="B278" s="4" t="str">
        <f>L278&amp;" "&amp;M278</f>
        <v>Stomahesive® ULTRA huidplaat 45 mm</v>
      </c>
      <c r="C278" s="28" t="s">
        <v>1</v>
      </c>
      <c r="D278" s="28" t="s">
        <v>37</v>
      </c>
      <c r="E278" s="28" t="s">
        <v>2</v>
      </c>
      <c r="F278" s="50">
        <v>5</v>
      </c>
      <c r="G278" s="55">
        <v>37.5</v>
      </c>
      <c r="H278" s="55">
        <v>35.377358490566039</v>
      </c>
      <c r="I278" s="56">
        <v>906007</v>
      </c>
      <c r="L278" s="39" t="s">
        <v>75</v>
      </c>
      <c r="M278" s="39" t="s">
        <v>32</v>
      </c>
    </row>
    <row r="279" spans="1:13" x14ac:dyDescent="0.25">
      <c r="A279" s="39">
        <v>125140</v>
      </c>
      <c r="B279" s="4" t="str">
        <f>L279&amp;" "&amp;M279</f>
        <v>Stomahesive® ULTRA huidplaat 57 mm</v>
      </c>
      <c r="C279" s="28" t="s">
        <v>1</v>
      </c>
      <c r="D279" s="28" t="s">
        <v>37</v>
      </c>
      <c r="E279" s="28" t="s">
        <v>2</v>
      </c>
      <c r="F279" s="50">
        <v>5</v>
      </c>
      <c r="G279" s="55">
        <v>37.5</v>
      </c>
      <c r="H279" s="55">
        <v>35.377358490566039</v>
      </c>
      <c r="I279" s="56">
        <v>906007</v>
      </c>
      <c r="L279" s="39" t="s">
        <v>75</v>
      </c>
      <c r="M279" s="39" t="s">
        <v>33</v>
      </c>
    </row>
    <row r="280" spans="1:13" x14ac:dyDescent="0.25">
      <c r="A280" s="39">
        <v>125141</v>
      </c>
      <c r="B280" s="4" t="str">
        <f>L280&amp;" "&amp;M280</f>
        <v>Stomahesive® ULTRA huidplaat 70 mm</v>
      </c>
      <c r="C280" s="28" t="s">
        <v>1</v>
      </c>
      <c r="D280" s="28" t="s">
        <v>37</v>
      </c>
      <c r="E280" s="28" t="s">
        <v>2</v>
      </c>
      <c r="F280" s="50">
        <v>5</v>
      </c>
      <c r="G280" s="55">
        <v>37.5</v>
      </c>
      <c r="H280" s="55">
        <v>35.377358490566039</v>
      </c>
      <c r="I280" s="56">
        <v>906007</v>
      </c>
      <c r="L280" s="39" t="s">
        <v>75</v>
      </c>
      <c r="M280" s="39" t="s">
        <v>34</v>
      </c>
    </row>
    <row r="281" spans="1:13" x14ac:dyDescent="0.25">
      <c r="A281" s="39">
        <v>125132</v>
      </c>
      <c r="B281" s="4" t="str">
        <f>L281&amp;" "&amp;M281</f>
        <v>Flexibele Stomahesive® huidplaat microporeuze pleisterrand  32 mm</v>
      </c>
      <c r="C281" s="28" t="s">
        <v>1</v>
      </c>
      <c r="D281" s="28" t="s">
        <v>37</v>
      </c>
      <c r="E281" s="28" t="s">
        <v>2</v>
      </c>
      <c r="F281" s="50">
        <v>5</v>
      </c>
      <c r="G281" s="55">
        <v>37.5</v>
      </c>
      <c r="H281" s="55">
        <v>35.377358490566039</v>
      </c>
      <c r="I281" s="56">
        <v>906007</v>
      </c>
      <c r="L281" s="39" t="s">
        <v>76</v>
      </c>
      <c r="M281" s="39" t="s">
        <v>29</v>
      </c>
    </row>
    <row r="282" spans="1:13" x14ac:dyDescent="0.25">
      <c r="A282" s="39">
        <v>125133</v>
      </c>
      <c r="B282" s="4" t="str">
        <f>L282&amp;" "&amp;M282</f>
        <v>Flexibele Stomahesive® huidplaat microporeuze pleisterrand  38 mm</v>
      </c>
      <c r="C282" s="28" t="s">
        <v>1</v>
      </c>
      <c r="D282" s="28" t="s">
        <v>37</v>
      </c>
      <c r="E282" s="28" t="s">
        <v>2</v>
      </c>
      <c r="F282" s="50">
        <v>5</v>
      </c>
      <c r="G282" s="55">
        <v>37.5</v>
      </c>
      <c r="H282" s="55">
        <v>35.377358490566039</v>
      </c>
      <c r="I282" s="56">
        <v>906007</v>
      </c>
      <c r="L282" s="39" t="s">
        <v>76</v>
      </c>
      <c r="M282" s="39" t="s">
        <v>31</v>
      </c>
    </row>
    <row r="283" spans="1:13" x14ac:dyDescent="0.25">
      <c r="A283" s="39">
        <v>125134</v>
      </c>
      <c r="B283" s="4" t="str">
        <f>L283&amp;" "&amp;M283</f>
        <v>Flexibele Stomahesive® huidplaat microporeuze pleisterrand  45 mm</v>
      </c>
      <c r="C283" s="28" t="s">
        <v>1</v>
      </c>
      <c r="D283" s="28" t="s">
        <v>37</v>
      </c>
      <c r="E283" s="28" t="s">
        <v>2</v>
      </c>
      <c r="F283" s="50">
        <v>5</v>
      </c>
      <c r="G283" s="55">
        <v>37.5</v>
      </c>
      <c r="H283" s="55">
        <v>35.377358490566039</v>
      </c>
      <c r="I283" s="56">
        <v>906007</v>
      </c>
      <c r="L283" s="39" t="s">
        <v>76</v>
      </c>
      <c r="M283" s="39" t="s">
        <v>32</v>
      </c>
    </row>
    <row r="284" spans="1:13" x14ac:dyDescent="0.25">
      <c r="A284" s="39">
        <v>125135</v>
      </c>
      <c r="B284" s="4" t="str">
        <f>L284&amp;" "&amp;M284</f>
        <v>Flexibele Stomahesive® huidplaat microporeuze pleisterrand  57 mm</v>
      </c>
      <c r="C284" s="28" t="s">
        <v>1</v>
      </c>
      <c r="D284" s="28" t="s">
        <v>37</v>
      </c>
      <c r="E284" s="28" t="s">
        <v>2</v>
      </c>
      <c r="F284" s="50">
        <v>5</v>
      </c>
      <c r="G284" s="55">
        <v>37.5</v>
      </c>
      <c r="H284" s="55">
        <v>35.377358490566039</v>
      </c>
      <c r="I284" s="56">
        <v>906007</v>
      </c>
      <c r="L284" s="39" t="s">
        <v>76</v>
      </c>
      <c r="M284" s="39" t="s">
        <v>33</v>
      </c>
    </row>
    <row r="285" spans="1:13" x14ac:dyDescent="0.25">
      <c r="A285" s="39">
        <v>125136</v>
      </c>
      <c r="B285" s="4" t="str">
        <f>L285&amp;" "&amp;M285</f>
        <v>Flexibele Stomahesive® huidplaat microporeuze pleisterrand  70 mm</v>
      </c>
      <c r="C285" s="28" t="s">
        <v>1</v>
      </c>
      <c r="D285" s="28" t="s">
        <v>37</v>
      </c>
      <c r="E285" s="28" t="s">
        <v>2</v>
      </c>
      <c r="F285" s="50">
        <v>5</v>
      </c>
      <c r="G285" s="55">
        <v>37.5</v>
      </c>
      <c r="H285" s="55">
        <v>35.377358490566039</v>
      </c>
      <c r="I285" s="56">
        <v>906007</v>
      </c>
      <c r="L285" s="39" t="s">
        <v>76</v>
      </c>
      <c r="M285" s="39" t="s">
        <v>34</v>
      </c>
    </row>
    <row r="286" spans="1:13" x14ac:dyDescent="0.25">
      <c r="A286" s="39">
        <v>405100</v>
      </c>
      <c r="B286" s="4" t="str">
        <f>L286&amp;" "&amp;M286</f>
        <v xml:space="preserve"> Flexibele Stomahesive® huidplaat met hydrocolloïde pleisterrand 38 mm</v>
      </c>
      <c r="C286" s="28" t="s">
        <v>1</v>
      </c>
      <c r="D286" s="28" t="s">
        <v>37</v>
      </c>
      <c r="E286" s="28" t="s">
        <v>2</v>
      </c>
      <c r="F286" s="50">
        <v>5</v>
      </c>
      <c r="G286" s="55">
        <v>37.5</v>
      </c>
      <c r="H286" s="55">
        <v>35.377358490566039</v>
      </c>
      <c r="I286" s="56">
        <v>906007</v>
      </c>
      <c r="L286" s="39" t="s">
        <v>77</v>
      </c>
      <c r="M286" s="50" t="s">
        <v>31</v>
      </c>
    </row>
    <row r="287" spans="1:13" x14ac:dyDescent="0.25">
      <c r="A287" s="39">
        <v>405101</v>
      </c>
      <c r="B287" s="4" t="str">
        <f>L287&amp;" "&amp;M287</f>
        <v xml:space="preserve"> Flexibele Stomahesive® huidplaat met hydrocolloïde pleisterrand 45 mm</v>
      </c>
      <c r="C287" s="28" t="s">
        <v>1</v>
      </c>
      <c r="D287" s="28" t="s">
        <v>37</v>
      </c>
      <c r="E287" s="28" t="s">
        <v>2</v>
      </c>
      <c r="F287" s="50">
        <v>5</v>
      </c>
      <c r="G287" s="55">
        <v>37.5</v>
      </c>
      <c r="H287" s="55">
        <v>35.377358490566039</v>
      </c>
      <c r="I287" s="56">
        <v>906007</v>
      </c>
      <c r="L287" s="39" t="s">
        <v>77</v>
      </c>
      <c r="M287" s="50" t="s">
        <v>32</v>
      </c>
    </row>
    <row r="288" spans="1:13" x14ac:dyDescent="0.25">
      <c r="A288" s="39">
        <v>405102</v>
      </c>
      <c r="B288" s="4" t="str">
        <f>L288&amp;" "&amp;M288</f>
        <v xml:space="preserve"> Flexibele Stomahesive® huidplaat met hydrocolloïde pleisterrand 57 mm</v>
      </c>
      <c r="C288" s="28" t="s">
        <v>1</v>
      </c>
      <c r="D288" s="28" t="s">
        <v>37</v>
      </c>
      <c r="E288" s="28" t="s">
        <v>2</v>
      </c>
      <c r="F288" s="50">
        <v>5</v>
      </c>
      <c r="G288" s="55">
        <v>37.5</v>
      </c>
      <c r="H288" s="55">
        <v>35.377358490566039</v>
      </c>
      <c r="I288" s="56">
        <v>906007</v>
      </c>
      <c r="L288" s="39" t="s">
        <v>77</v>
      </c>
      <c r="M288" s="50" t="s">
        <v>33</v>
      </c>
    </row>
    <row r="289" spans="1:13" x14ac:dyDescent="0.25">
      <c r="A289" s="39">
        <v>405103</v>
      </c>
      <c r="B289" s="4" t="str">
        <f>L289&amp;" "&amp;M289</f>
        <v xml:space="preserve"> Flexibele Stomahesive® huidplaat met hydrocolloïde pleisterrand 70 mm</v>
      </c>
      <c r="C289" s="28" t="s">
        <v>1</v>
      </c>
      <c r="D289" s="28" t="s">
        <v>37</v>
      </c>
      <c r="E289" s="28" t="s">
        <v>2</v>
      </c>
      <c r="F289" s="50">
        <v>5</v>
      </c>
      <c r="G289" s="55">
        <v>37.5</v>
      </c>
      <c r="H289" s="55">
        <v>35.377358490566039</v>
      </c>
      <c r="I289" s="56">
        <v>906007</v>
      </c>
      <c r="L289" s="39" t="s">
        <v>77</v>
      </c>
      <c r="M289" s="50" t="s">
        <v>34</v>
      </c>
    </row>
    <row r="290" spans="1:13" ht="26.25" x14ac:dyDescent="0.25">
      <c r="A290" s="39">
        <v>125028</v>
      </c>
      <c r="B290" s="4" t="str">
        <f>L290&amp;" "&amp;M290</f>
        <v xml:space="preserve">
Durahesive® huidplaat met microporeuze pleisterrand voor ingetrokken stoma’s 19/45 mm</v>
      </c>
      <c r="C290" s="28" t="s">
        <v>1</v>
      </c>
      <c r="D290" s="28" t="s">
        <v>37</v>
      </c>
      <c r="E290" s="28" t="s">
        <v>3</v>
      </c>
      <c r="F290" s="50">
        <v>5</v>
      </c>
      <c r="G290" s="55">
        <v>51</v>
      </c>
      <c r="H290" s="55">
        <v>48.113207547169807</v>
      </c>
      <c r="I290" s="56">
        <v>906008</v>
      </c>
      <c r="L290" s="47" t="s">
        <v>78</v>
      </c>
      <c r="M290" s="39" t="s">
        <v>174</v>
      </c>
    </row>
    <row r="291" spans="1:13" ht="26.25" x14ac:dyDescent="0.25">
      <c r="A291" s="39">
        <v>125029</v>
      </c>
      <c r="B291" s="4" t="str">
        <f>L291&amp;" "&amp;M291</f>
        <v xml:space="preserve">
Durahesive® huidplaat met microporeuze pleisterrand voor ingetrokken stoma’s 22/45 mm</v>
      </c>
      <c r="C291" s="28" t="s">
        <v>1</v>
      </c>
      <c r="D291" s="28" t="s">
        <v>37</v>
      </c>
      <c r="E291" s="28" t="s">
        <v>3</v>
      </c>
      <c r="F291" s="50">
        <v>5</v>
      </c>
      <c r="G291" s="55">
        <v>51</v>
      </c>
      <c r="H291" s="55">
        <v>48.113207547169807</v>
      </c>
      <c r="I291" s="56">
        <v>906008</v>
      </c>
      <c r="L291" s="47" t="s">
        <v>78</v>
      </c>
      <c r="M291" s="39" t="s">
        <v>175</v>
      </c>
    </row>
    <row r="292" spans="1:13" ht="26.25" x14ac:dyDescent="0.25">
      <c r="A292" s="39">
        <v>125030</v>
      </c>
      <c r="B292" s="4" t="str">
        <f>L292&amp;" "&amp;M292</f>
        <v xml:space="preserve">
Durahesive® huidplaat met microporeuze pleisterrand voor ingetrokken stoma’s 25/45 mm</v>
      </c>
      <c r="C292" s="28" t="s">
        <v>1</v>
      </c>
      <c r="D292" s="28" t="s">
        <v>37</v>
      </c>
      <c r="E292" s="28" t="s">
        <v>3</v>
      </c>
      <c r="F292" s="50">
        <v>5</v>
      </c>
      <c r="G292" s="55">
        <v>51</v>
      </c>
      <c r="H292" s="55">
        <v>48.113207547169807</v>
      </c>
      <c r="I292" s="56">
        <v>906008</v>
      </c>
      <c r="L292" s="47" t="s">
        <v>78</v>
      </c>
      <c r="M292" s="39" t="s">
        <v>176</v>
      </c>
    </row>
    <row r="293" spans="1:13" ht="26.25" x14ac:dyDescent="0.25">
      <c r="A293" s="39">
        <v>125031</v>
      </c>
      <c r="B293" s="4" t="str">
        <f>L293&amp;" "&amp;M293</f>
        <v xml:space="preserve">
Durahesive® huidplaat met microporeuze pleisterrand voor ingetrokken stoma’s 28/45 mm</v>
      </c>
      <c r="C293" s="28" t="s">
        <v>1</v>
      </c>
      <c r="D293" s="28" t="s">
        <v>37</v>
      </c>
      <c r="E293" s="28" t="s">
        <v>3</v>
      </c>
      <c r="F293" s="50">
        <v>5</v>
      </c>
      <c r="G293" s="55">
        <v>51</v>
      </c>
      <c r="H293" s="55">
        <v>48.113207547169807</v>
      </c>
      <c r="I293" s="56">
        <v>906008</v>
      </c>
      <c r="L293" s="47" t="s">
        <v>78</v>
      </c>
      <c r="M293" s="39" t="s">
        <v>177</v>
      </c>
    </row>
    <row r="294" spans="1:13" ht="26.25" x14ac:dyDescent="0.25">
      <c r="A294" s="39">
        <v>125032</v>
      </c>
      <c r="B294" s="4" t="str">
        <f>L294&amp;" "&amp;M294</f>
        <v xml:space="preserve">
Durahesive® huidplaat met microporeuze pleisterrand voor ingetrokken stoma’s 32/45 mm</v>
      </c>
      <c r="C294" s="28" t="s">
        <v>1</v>
      </c>
      <c r="D294" s="28" t="s">
        <v>37</v>
      </c>
      <c r="E294" s="28" t="s">
        <v>3</v>
      </c>
      <c r="F294" s="50">
        <v>5</v>
      </c>
      <c r="G294" s="55">
        <v>51</v>
      </c>
      <c r="H294" s="55">
        <v>48.113207547169807</v>
      </c>
      <c r="I294" s="56">
        <v>906008</v>
      </c>
      <c r="L294" s="47" t="s">
        <v>78</v>
      </c>
      <c r="M294" s="39" t="s">
        <v>178</v>
      </c>
    </row>
    <row r="295" spans="1:13" ht="26.25" x14ac:dyDescent="0.25">
      <c r="A295" s="39">
        <v>125033</v>
      </c>
      <c r="B295" s="4" t="str">
        <f>L295&amp;" "&amp;M295</f>
        <v xml:space="preserve">
Durahesive® huidplaat met microporeuze pleisterrand voor ingetrokken stoma’s 35/45 mm</v>
      </c>
      <c r="C295" s="28" t="s">
        <v>1</v>
      </c>
      <c r="D295" s="28" t="s">
        <v>37</v>
      </c>
      <c r="E295" s="28" t="s">
        <v>3</v>
      </c>
      <c r="F295" s="50">
        <v>5</v>
      </c>
      <c r="G295" s="55">
        <v>51</v>
      </c>
      <c r="H295" s="55">
        <v>48.113207547169807</v>
      </c>
      <c r="I295" s="56">
        <v>906008</v>
      </c>
      <c r="L295" s="47" t="s">
        <v>78</v>
      </c>
      <c r="M295" s="39" t="s">
        <v>179</v>
      </c>
    </row>
    <row r="296" spans="1:13" ht="26.25" x14ac:dyDescent="0.25">
      <c r="A296" s="39">
        <v>125034</v>
      </c>
      <c r="B296" s="4" t="str">
        <f>L296&amp;" "&amp;M296</f>
        <v xml:space="preserve">
Durahesive® huidplaat met microporeuze pleisterrand voor ingetrokken stoma’s 38/57 mm</v>
      </c>
      <c r="C296" s="28" t="s">
        <v>1</v>
      </c>
      <c r="D296" s="28" t="s">
        <v>37</v>
      </c>
      <c r="E296" s="28" t="s">
        <v>3</v>
      </c>
      <c r="F296" s="50">
        <v>5</v>
      </c>
      <c r="G296" s="55">
        <v>51</v>
      </c>
      <c r="H296" s="55">
        <v>48.113207547169807</v>
      </c>
      <c r="I296" s="56">
        <v>906008</v>
      </c>
      <c r="L296" s="47" t="s">
        <v>78</v>
      </c>
      <c r="M296" s="39" t="s">
        <v>180</v>
      </c>
    </row>
    <row r="297" spans="1:13" ht="26.25" x14ac:dyDescent="0.25">
      <c r="A297" s="39">
        <v>125035</v>
      </c>
      <c r="B297" s="4" t="str">
        <f>L297&amp;" "&amp;M297</f>
        <v xml:space="preserve">
Durahesive® huidplaat met microporeuze pleisterrand voor ingetrokken stoma’s 41/57 mm</v>
      </c>
      <c r="C297" s="28" t="s">
        <v>1</v>
      </c>
      <c r="D297" s="28" t="s">
        <v>37</v>
      </c>
      <c r="E297" s="28" t="s">
        <v>3</v>
      </c>
      <c r="F297" s="50">
        <v>5</v>
      </c>
      <c r="G297" s="55">
        <v>51</v>
      </c>
      <c r="H297" s="55">
        <v>48.113207547169807</v>
      </c>
      <c r="I297" s="56">
        <v>906008</v>
      </c>
      <c r="L297" s="47" t="s">
        <v>78</v>
      </c>
      <c r="M297" s="39" t="s">
        <v>181</v>
      </c>
    </row>
    <row r="298" spans="1:13" x14ac:dyDescent="0.25">
      <c r="A298" s="39">
        <v>402516</v>
      </c>
      <c r="B298" s="4" t="str">
        <f>L298&amp;" "&amp;M298</f>
        <v>Gesloten zakje OPAAK 38 mm</v>
      </c>
      <c r="C298" s="28" t="s">
        <v>1</v>
      </c>
      <c r="D298" s="31" t="s">
        <v>4</v>
      </c>
      <c r="E298" s="28" t="s">
        <v>14</v>
      </c>
      <c r="F298" s="50">
        <v>30</v>
      </c>
      <c r="G298" s="55">
        <v>59.4</v>
      </c>
      <c r="H298" s="55">
        <v>56.037735849056595</v>
      </c>
      <c r="I298" s="57">
        <v>906009</v>
      </c>
      <c r="L298" s="39" t="s">
        <v>79</v>
      </c>
      <c r="M298" s="39" t="s">
        <v>31</v>
      </c>
    </row>
    <row r="299" spans="1:13" x14ac:dyDescent="0.25">
      <c r="A299" s="39">
        <v>402517</v>
      </c>
      <c r="B299" s="4" t="str">
        <f>L299&amp;" "&amp;M299</f>
        <v>Gesloten zakje OPAAK 45 mm</v>
      </c>
      <c r="C299" s="28" t="s">
        <v>1</v>
      </c>
      <c r="D299" s="31" t="s">
        <v>4</v>
      </c>
      <c r="E299" s="28" t="s">
        <v>14</v>
      </c>
      <c r="F299" s="50">
        <v>30</v>
      </c>
      <c r="G299" s="55">
        <v>59.4</v>
      </c>
      <c r="H299" s="55">
        <v>56.037735849056595</v>
      </c>
      <c r="I299" s="57">
        <v>906009</v>
      </c>
      <c r="L299" s="39" t="s">
        <v>79</v>
      </c>
      <c r="M299" s="39" t="s">
        <v>32</v>
      </c>
    </row>
    <row r="300" spans="1:13" x14ac:dyDescent="0.25">
      <c r="A300" s="39">
        <v>402518</v>
      </c>
      <c r="B300" s="4" t="str">
        <f>L300&amp;" "&amp;M300</f>
        <v>Gesloten zakje OPAAK 57 mm</v>
      </c>
      <c r="C300" s="28" t="s">
        <v>1</v>
      </c>
      <c r="D300" s="31" t="s">
        <v>4</v>
      </c>
      <c r="E300" s="28" t="s">
        <v>14</v>
      </c>
      <c r="F300" s="50">
        <v>30</v>
      </c>
      <c r="G300" s="55">
        <v>59.4</v>
      </c>
      <c r="H300" s="55">
        <v>56.037735849056595</v>
      </c>
      <c r="I300" s="57">
        <v>906009</v>
      </c>
      <c r="L300" s="39" t="s">
        <v>79</v>
      </c>
      <c r="M300" s="39" t="s">
        <v>33</v>
      </c>
    </row>
    <row r="301" spans="1:13" x14ac:dyDescent="0.25">
      <c r="A301" s="39">
        <v>402519</v>
      </c>
      <c r="B301" s="4" t="str">
        <f>L301&amp;" "&amp;M301</f>
        <v>Gesloten zakje OPAAK 70 mm</v>
      </c>
      <c r="C301" s="28" t="s">
        <v>1</v>
      </c>
      <c r="D301" s="31" t="s">
        <v>4</v>
      </c>
      <c r="E301" s="28" t="s">
        <v>14</v>
      </c>
      <c r="F301" s="50">
        <v>30</v>
      </c>
      <c r="G301" s="55">
        <v>59.4</v>
      </c>
      <c r="H301" s="55">
        <v>56.037735849056595</v>
      </c>
      <c r="I301" s="57">
        <v>906009</v>
      </c>
      <c r="L301" s="39" t="s">
        <v>79</v>
      </c>
      <c r="M301" s="39" t="s">
        <v>34</v>
      </c>
    </row>
    <row r="302" spans="1:13" x14ac:dyDescent="0.25">
      <c r="A302" s="39">
        <v>402521</v>
      </c>
      <c r="B302" s="4" t="str">
        <f>L302&amp;" "&amp;M302</f>
        <v>Gesloten zakje, OPAAK met ingebouwde filter 32 mm</v>
      </c>
      <c r="C302" s="28" t="s">
        <v>1</v>
      </c>
      <c r="D302" s="31" t="s">
        <v>4</v>
      </c>
      <c r="E302" s="28" t="s">
        <v>14</v>
      </c>
      <c r="F302" s="50">
        <v>30</v>
      </c>
      <c r="G302" s="55">
        <v>59.4</v>
      </c>
      <c r="H302" s="55">
        <v>56.037735849056595</v>
      </c>
      <c r="I302" s="57">
        <v>906009</v>
      </c>
      <c r="L302" s="39" t="s">
        <v>80</v>
      </c>
      <c r="M302" s="39" t="s">
        <v>29</v>
      </c>
    </row>
    <row r="303" spans="1:13" x14ac:dyDescent="0.25">
      <c r="A303" s="39">
        <v>402522</v>
      </c>
      <c r="B303" s="4" t="str">
        <f>L303&amp;" "&amp;M303</f>
        <v>Gesloten zakje, OPAAK met ingebouwde filter 38 mm</v>
      </c>
      <c r="C303" s="28" t="s">
        <v>1</v>
      </c>
      <c r="D303" s="31" t="s">
        <v>4</v>
      </c>
      <c r="E303" s="28" t="s">
        <v>14</v>
      </c>
      <c r="F303" s="50">
        <v>30</v>
      </c>
      <c r="G303" s="55">
        <v>59.4</v>
      </c>
      <c r="H303" s="55">
        <v>56.037735849056595</v>
      </c>
      <c r="I303" s="57">
        <v>906009</v>
      </c>
      <c r="L303" s="39" t="s">
        <v>80</v>
      </c>
      <c r="M303" s="39" t="s">
        <v>31</v>
      </c>
    </row>
    <row r="304" spans="1:13" x14ac:dyDescent="0.25">
      <c r="A304" s="39">
        <v>402523</v>
      </c>
      <c r="B304" s="4" t="str">
        <f>L304&amp;" "&amp;M304</f>
        <v>Gesloten zakje, OPAAK met ingebouwde filter 45 mm</v>
      </c>
      <c r="C304" s="28" t="s">
        <v>1</v>
      </c>
      <c r="D304" s="31" t="s">
        <v>4</v>
      </c>
      <c r="E304" s="28" t="s">
        <v>14</v>
      </c>
      <c r="F304" s="50">
        <v>30</v>
      </c>
      <c r="G304" s="55">
        <v>59.4</v>
      </c>
      <c r="H304" s="55">
        <v>56.037735849056595</v>
      </c>
      <c r="I304" s="57">
        <v>906009</v>
      </c>
      <c r="L304" s="39" t="s">
        <v>80</v>
      </c>
      <c r="M304" s="39" t="s">
        <v>32</v>
      </c>
    </row>
    <row r="305" spans="1:13" x14ac:dyDescent="0.25">
      <c r="A305" s="39">
        <v>402524</v>
      </c>
      <c r="B305" s="4" t="str">
        <f>L305&amp;" "&amp;M305</f>
        <v>Gesloten zakje, OPAAK met ingebouwde filter 57 mm</v>
      </c>
      <c r="C305" s="28" t="s">
        <v>1</v>
      </c>
      <c r="D305" s="31" t="s">
        <v>4</v>
      </c>
      <c r="E305" s="28" t="s">
        <v>14</v>
      </c>
      <c r="F305" s="50">
        <v>30</v>
      </c>
      <c r="G305" s="55">
        <v>59.4</v>
      </c>
      <c r="H305" s="55">
        <v>56.037735849056595</v>
      </c>
      <c r="I305" s="57">
        <v>906009</v>
      </c>
      <c r="L305" s="39" t="s">
        <v>80</v>
      </c>
      <c r="M305" s="39" t="s">
        <v>33</v>
      </c>
    </row>
    <row r="306" spans="1:13" x14ac:dyDescent="0.25">
      <c r="A306" s="39">
        <v>402525</v>
      </c>
      <c r="B306" s="4" t="str">
        <f>L306&amp;" "&amp;M306</f>
        <v>Gesloten zakje, OPAAK met ingebouwde filter 70 mm</v>
      </c>
      <c r="C306" s="28" t="s">
        <v>1</v>
      </c>
      <c r="D306" s="31" t="s">
        <v>4</v>
      </c>
      <c r="E306" s="28" t="s">
        <v>14</v>
      </c>
      <c r="F306" s="50">
        <v>30</v>
      </c>
      <c r="G306" s="55">
        <v>59.4</v>
      </c>
      <c r="H306" s="55">
        <v>56.037735849056595</v>
      </c>
      <c r="I306" s="57">
        <v>906009</v>
      </c>
      <c r="L306" s="39" t="s">
        <v>80</v>
      </c>
      <c r="M306" s="39" t="s">
        <v>34</v>
      </c>
    </row>
    <row r="307" spans="1:13" x14ac:dyDescent="0.25">
      <c r="A307" s="39">
        <v>402511</v>
      </c>
      <c r="B307" s="4" t="str">
        <f>L307&amp;" "&amp;M307</f>
        <v>Gesloten MINIZAKJE, OPAAK 45 mm</v>
      </c>
      <c r="C307" s="28" t="s">
        <v>1</v>
      </c>
      <c r="D307" s="31" t="s">
        <v>4</v>
      </c>
      <c r="E307" s="28" t="s">
        <v>14</v>
      </c>
      <c r="F307" s="50">
        <v>20</v>
      </c>
      <c r="G307" s="55">
        <v>39.6</v>
      </c>
      <c r="H307" s="55">
        <v>37.35849056603773</v>
      </c>
      <c r="I307" s="57">
        <v>906009</v>
      </c>
      <c r="L307" s="39" t="s">
        <v>81</v>
      </c>
      <c r="M307" s="39" t="s">
        <v>32</v>
      </c>
    </row>
    <row r="308" spans="1:13" x14ac:dyDescent="0.25">
      <c r="A308" s="39">
        <v>400968</v>
      </c>
      <c r="B308" s="4" t="str">
        <f>L308&amp;" "&amp;M308</f>
        <v>Open zakje TRANSPARANT met klem 45 mm</v>
      </c>
      <c r="C308" s="28" t="s">
        <v>1</v>
      </c>
      <c r="D308" s="28" t="s">
        <v>51</v>
      </c>
      <c r="E308" s="28" t="s">
        <v>14</v>
      </c>
      <c r="F308" s="50">
        <v>10</v>
      </c>
      <c r="G308" s="55">
        <v>19.399999999999999</v>
      </c>
      <c r="H308" s="55">
        <v>18.301886792452827</v>
      </c>
      <c r="I308" s="56">
        <v>906010</v>
      </c>
      <c r="L308" s="39" t="s">
        <v>82</v>
      </c>
      <c r="M308" s="39" t="s">
        <v>32</v>
      </c>
    </row>
    <row r="309" spans="1:13" x14ac:dyDescent="0.25">
      <c r="A309" s="39">
        <v>400969</v>
      </c>
      <c r="B309" s="4" t="str">
        <f>L309&amp;" "&amp;M309</f>
        <v>Open zakje TRANSPARANT met klem 57 mm</v>
      </c>
      <c r="C309" s="28" t="s">
        <v>1</v>
      </c>
      <c r="D309" s="28" t="s">
        <v>51</v>
      </c>
      <c r="E309" s="28" t="s">
        <v>14</v>
      </c>
      <c r="F309" s="50">
        <v>10</v>
      </c>
      <c r="G309" s="55">
        <v>19.399999999999999</v>
      </c>
      <c r="H309" s="55">
        <v>18.301886792452827</v>
      </c>
      <c r="I309" s="56">
        <v>906010</v>
      </c>
      <c r="L309" s="39" t="s">
        <v>82</v>
      </c>
      <c r="M309" s="39" t="s">
        <v>33</v>
      </c>
    </row>
    <row r="310" spans="1:13" x14ac:dyDescent="0.25">
      <c r="A310" s="39">
        <v>400970</v>
      </c>
      <c r="B310" s="4" t="str">
        <f>L310&amp;" "&amp;M310</f>
        <v>Open zakje TRANSPARANT met klem 70 mm</v>
      </c>
      <c r="C310" s="28" t="s">
        <v>1</v>
      </c>
      <c r="D310" s="28" t="s">
        <v>51</v>
      </c>
      <c r="E310" s="28" t="s">
        <v>14</v>
      </c>
      <c r="F310" s="50">
        <v>10</v>
      </c>
      <c r="G310" s="55">
        <v>19.399999999999999</v>
      </c>
      <c r="H310" s="55">
        <v>18.301886792452827</v>
      </c>
      <c r="I310" s="56">
        <v>906010</v>
      </c>
      <c r="L310" s="39" t="s">
        <v>82</v>
      </c>
      <c r="M310" s="39" t="s">
        <v>34</v>
      </c>
    </row>
    <row r="311" spans="1:13" x14ac:dyDescent="0.25">
      <c r="A311" s="39">
        <v>400972</v>
      </c>
      <c r="B311" s="4" t="str">
        <f>L311&amp;" "&amp;M311</f>
        <v>Open zakje OPAAK met klem 32 mm</v>
      </c>
      <c r="C311" s="28" t="s">
        <v>1</v>
      </c>
      <c r="D311" s="28" t="s">
        <v>51</v>
      </c>
      <c r="E311" s="28" t="s">
        <v>14</v>
      </c>
      <c r="F311" s="50">
        <v>10</v>
      </c>
      <c r="G311" s="55">
        <v>19.399999999999999</v>
      </c>
      <c r="H311" s="55">
        <v>18.301886792452827</v>
      </c>
      <c r="I311" s="56">
        <v>906010</v>
      </c>
      <c r="L311" s="39" t="s">
        <v>83</v>
      </c>
      <c r="M311" s="39" t="s">
        <v>29</v>
      </c>
    </row>
    <row r="312" spans="1:13" x14ac:dyDescent="0.25">
      <c r="A312" s="39">
        <v>400973</v>
      </c>
      <c r="B312" s="4" t="str">
        <f>L312&amp;" "&amp;M312</f>
        <v>Open zakje OPAAK met klem 38 mm</v>
      </c>
      <c r="C312" s="28" t="s">
        <v>1</v>
      </c>
      <c r="D312" s="28" t="s">
        <v>51</v>
      </c>
      <c r="E312" s="28" t="s">
        <v>14</v>
      </c>
      <c r="F312" s="50">
        <v>10</v>
      </c>
      <c r="G312" s="55">
        <v>19.399999999999999</v>
      </c>
      <c r="H312" s="55">
        <v>18.301886792452827</v>
      </c>
      <c r="I312" s="56">
        <v>906010</v>
      </c>
      <c r="L312" s="39" t="s">
        <v>83</v>
      </c>
      <c r="M312" s="39" t="s">
        <v>31</v>
      </c>
    </row>
    <row r="313" spans="1:13" x14ac:dyDescent="0.25">
      <c r="A313" s="39">
        <v>400974</v>
      </c>
      <c r="B313" s="4" t="str">
        <f>L313&amp;" "&amp;M313</f>
        <v>Open zakje OPAAK met klem 45 mm</v>
      </c>
      <c r="C313" s="28" t="s">
        <v>1</v>
      </c>
      <c r="D313" s="28" t="s">
        <v>51</v>
      </c>
      <c r="E313" s="28" t="s">
        <v>14</v>
      </c>
      <c r="F313" s="50">
        <v>10</v>
      </c>
      <c r="G313" s="55">
        <v>19.399999999999999</v>
      </c>
      <c r="H313" s="55">
        <v>18.301886792452827</v>
      </c>
      <c r="I313" s="56">
        <v>906010</v>
      </c>
      <c r="L313" s="39" t="s">
        <v>83</v>
      </c>
      <c r="M313" s="39" t="s">
        <v>32</v>
      </c>
    </row>
    <row r="314" spans="1:13" x14ac:dyDescent="0.25">
      <c r="A314" s="39">
        <v>400975</v>
      </c>
      <c r="B314" s="4" t="str">
        <f>L314&amp;" "&amp;M314</f>
        <v>Open zakje OPAAK met klem 57 mm</v>
      </c>
      <c r="C314" s="28" t="s">
        <v>1</v>
      </c>
      <c r="D314" s="28" t="s">
        <v>51</v>
      </c>
      <c r="E314" s="28" t="s">
        <v>14</v>
      </c>
      <c r="F314" s="50">
        <v>10</v>
      </c>
      <c r="G314" s="55">
        <v>19.399999999999999</v>
      </c>
      <c r="H314" s="55">
        <v>18.301886792452827</v>
      </c>
      <c r="I314" s="56">
        <v>906010</v>
      </c>
      <c r="L314" s="39" t="s">
        <v>83</v>
      </c>
      <c r="M314" s="39" t="s">
        <v>33</v>
      </c>
    </row>
    <row r="315" spans="1:13" x14ac:dyDescent="0.25">
      <c r="A315" s="39">
        <v>400976</v>
      </c>
      <c r="B315" s="4" t="str">
        <f>L315&amp;" "&amp;M315</f>
        <v>Open zakje OPAAK met klem 70 mm</v>
      </c>
      <c r="C315" s="28" t="s">
        <v>1</v>
      </c>
      <c r="D315" s="28" t="s">
        <v>51</v>
      </c>
      <c r="E315" s="28" t="s">
        <v>14</v>
      </c>
      <c r="F315" s="50">
        <v>10</v>
      </c>
      <c r="G315" s="55">
        <v>19.399999999999999</v>
      </c>
      <c r="H315" s="55">
        <v>18.301886792452827</v>
      </c>
      <c r="I315" s="56">
        <v>906010</v>
      </c>
      <c r="L315" s="39" t="s">
        <v>83</v>
      </c>
      <c r="M315" s="39" t="s">
        <v>34</v>
      </c>
    </row>
    <row r="316" spans="1:13" x14ac:dyDescent="0.25">
      <c r="A316" s="39">
        <v>400980</v>
      </c>
      <c r="B316" s="4" t="str">
        <f>L316&amp;" "&amp;M316</f>
        <v>Open minizakje OPAAK met klem 45 mm</v>
      </c>
      <c r="C316" s="28" t="s">
        <v>1</v>
      </c>
      <c r="D316" s="28" t="s">
        <v>51</v>
      </c>
      <c r="E316" s="28" t="s">
        <v>14</v>
      </c>
      <c r="F316" s="50">
        <v>10</v>
      </c>
      <c r="G316" s="55">
        <v>19.399999999999999</v>
      </c>
      <c r="H316" s="55">
        <v>18.301886792452827</v>
      </c>
      <c r="I316" s="56">
        <v>906010</v>
      </c>
      <c r="L316" s="39" t="s">
        <v>84</v>
      </c>
      <c r="M316" s="39" t="s">
        <v>32</v>
      </c>
    </row>
    <row r="317" spans="1:13" x14ac:dyDescent="0.25">
      <c r="A317" s="39">
        <v>411396</v>
      </c>
      <c r="B317" s="4" t="str">
        <f>L317&amp;" "&amp;M317</f>
        <v>Open zakje TRANSPARANT met Invisiclose® sluiting en ingebouwde filter 45 mm</v>
      </c>
      <c r="C317" s="28" t="s">
        <v>1</v>
      </c>
      <c r="D317" s="28" t="s">
        <v>51</v>
      </c>
      <c r="E317" s="28" t="s">
        <v>14</v>
      </c>
      <c r="F317" s="50">
        <v>10</v>
      </c>
      <c r="G317" s="55">
        <v>19.399999999999999</v>
      </c>
      <c r="H317" s="55">
        <v>18.301886792452827</v>
      </c>
      <c r="I317" s="56">
        <v>906010</v>
      </c>
      <c r="L317" s="39" t="s">
        <v>69</v>
      </c>
      <c r="M317" s="39" t="s">
        <v>32</v>
      </c>
    </row>
    <row r="318" spans="1:13" x14ac:dyDescent="0.25">
      <c r="A318" s="39">
        <v>411397</v>
      </c>
      <c r="B318" s="4" t="str">
        <f>L318&amp;" "&amp;M318</f>
        <v>Open zakje TRANSPARANT met Invisiclose® sluiting en ingebouwde filter 57 mm</v>
      </c>
      <c r="C318" s="28" t="s">
        <v>1</v>
      </c>
      <c r="D318" s="28" t="s">
        <v>51</v>
      </c>
      <c r="E318" s="28" t="s">
        <v>14</v>
      </c>
      <c r="F318" s="50">
        <v>10</v>
      </c>
      <c r="G318" s="55">
        <v>19.399999999999999</v>
      </c>
      <c r="H318" s="55">
        <v>18.301886792452827</v>
      </c>
      <c r="I318" s="56">
        <v>906010</v>
      </c>
      <c r="L318" s="39" t="s">
        <v>69</v>
      </c>
      <c r="M318" s="39" t="s">
        <v>33</v>
      </c>
    </row>
    <row r="319" spans="1:13" x14ac:dyDescent="0.25">
      <c r="A319" s="39">
        <v>411398</v>
      </c>
      <c r="B319" s="4" t="str">
        <f>L319&amp;" "&amp;M319</f>
        <v>Open zakje TRANSPARANT met Invisiclose® sluiting en ingebouwde filter 70 mm</v>
      </c>
      <c r="C319" s="28" t="s">
        <v>1</v>
      </c>
      <c r="D319" s="28" t="s">
        <v>51</v>
      </c>
      <c r="E319" s="28" t="s">
        <v>14</v>
      </c>
      <c r="F319" s="50">
        <v>10</v>
      </c>
      <c r="G319" s="55">
        <v>19.399999999999999</v>
      </c>
      <c r="H319" s="55">
        <v>18.301886792452827</v>
      </c>
      <c r="I319" s="56">
        <v>906010</v>
      </c>
      <c r="L319" s="39" t="s">
        <v>69</v>
      </c>
      <c r="M319" s="39" t="s">
        <v>34</v>
      </c>
    </row>
    <row r="320" spans="1:13" x14ac:dyDescent="0.25">
      <c r="A320" s="39">
        <v>411386</v>
      </c>
      <c r="B320" s="4" t="str">
        <f>L320&amp;" "&amp;M320</f>
        <v>Open zakje OPAAK met Invisiclose® sluiting en ingebouwde filter 45 mm</v>
      </c>
      <c r="C320" s="28" t="s">
        <v>1</v>
      </c>
      <c r="D320" s="28" t="s">
        <v>51</v>
      </c>
      <c r="E320" s="28" t="s">
        <v>14</v>
      </c>
      <c r="F320" s="50">
        <v>10</v>
      </c>
      <c r="G320" s="55">
        <v>19.399999999999999</v>
      </c>
      <c r="H320" s="55">
        <v>18.301886792452827</v>
      </c>
      <c r="I320" s="56">
        <v>906010</v>
      </c>
      <c r="L320" s="39" t="s">
        <v>70</v>
      </c>
      <c r="M320" s="39" t="s">
        <v>32</v>
      </c>
    </row>
    <row r="321" spans="1:13" x14ac:dyDescent="0.25">
      <c r="A321" s="39">
        <v>411387</v>
      </c>
      <c r="B321" s="4" t="str">
        <f>L321&amp;" "&amp;M321</f>
        <v>Open zakje OPAAK met Invisiclose® sluiting en ingebouwde filter 57 mm</v>
      </c>
      <c r="C321" s="28" t="s">
        <v>1</v>
      </c>
      <c r="D321" s="28" t="s">
        <v>51</v>
      </c>
      <c r="E321" s="28" t="s">
        <v>14</v>
      </c>
      <c r="F321" s="50">
        <v>10</v>
      </c>
      <c r="G321" s="55">
        <v>19.399999999999999</v>
      </c>
      <c r="H321" s="55">
        <v>18.301886792452827</v>
      </c>
      <c r="I321" s="56">
        <v>906010</v>
      </c>
      <c r="L321" s="39" t="s">
        <v>70</v>
      </c>
      <c r="M321" s="39" t="s">
        <v>33</v>
      </c>
    </row>
    <row r="322" spans="1:13" x14ac:dyDescent="0.25">
      <c r="A322" s="39">
        <v>411388</v>
      </c>
      <c r="B322" s="4" t="str">
        <f>L322&amp;" "&amp;M322</f>
        <v>Open zakje OPAAK met Invisiclose® sluiting en ingebouwde filter 70 mm</v>
      </c>
      <c r="C322" s="28" t="s">
        <v>1</v>
      </c>
      <c r="D322" s="28" t="s">
        <v>51</v>
      </c>
      <c r="E322" s="28" t="s">
        <v>14</v>
      </c>
      <c r="F322" s="50">
        <v>10</v>
      </c>
      <c r="G322" s="55">
        <v>19.399999999999999</v>
      </c>
      <c r="H322" s="55">
        <v>18.301886792452827</v>
      </c>
      <c r="I322" s="56">
        <v>906010</v>
      </c>
      <c r="L322" s="39" t="s">
        <v>70</v>
      </c>
      <c r="M322" s="39" t="s">
        <v>34</v>
      </c>
    </row>
    <row r="323" spans="1:13" x14ac:dyDescent="0.25">
      <c r="A323" s="39">
        <v>402548</v>
      </c>
      <c r="B323" s="4" t="str">
        <f>L323&amp;" "&amp;M323</f>
        <v>Urostomie opvangzakje met plooikraantje 32 mm</v>
      </c>
      <c r="C323" s="28" t="s">
        <v>1</v>
      </c>
      <c r="D323" s="28" t="s">
        <v>52</v>
      </c>
      <c r="E323" s="28" t="s">
        <v>14</v>
      </c>
      <c r="F323" s="50">
        <v>10</v>
      </c>
      <c r="G323" s="55">
        <v>39</v>
      </c>
      <c r="H323" s="55">
        <v>36.79245283018868</v>
      </c>
      <c r="I323" s="56">
        <v>906011</v>
      </c>
      <c r="L323" s="39" t="s">
        <v>85</v>
      </c>
      <c r="M323" s="39" t="s">
        <v>29</v>
      </c>
    </row>
    <row r="324" spans="1:13" x14ac:dyDescent="0.25">
      <c r="A324" s="39">
        <v>402549</v>
      </c>
      <c r="B324" s="4" t="str">
        <f>L324&amp;" "&amp;M324</f>
        <v>Urostomie opvangzakje met plooikraantje 38 mm</v>
      </c>
      <c r="C324" s="28" t="s">
        <v>1</v>
      </c>
      <c r="D324" s="28" t="s">
        <v>52</v>
      </c>
      <c r="E324" s="28" t="s">
        <v>14</v>
      </c>
      <c r="F324" s="50">
        <v>10</v>
      </c>
      <c r="G324" s="55">
        <v>39</v>
      </c>
      <c r="H324" s="55">
        <v>36.79245283018868</v>
      </c>
      <c r="I324" s="56">
        <v>906011</v>
      </c>
      <c r="L324" s="39" t="s">
        <v>85</v>
      </c>
      <c r="M324" s="39" t="s">
        <v>31</v>
      </c>
    </row>
    <row r="325" spans="1:13" x14ac:dyDescent="0.25">
      <c r="A325" s="39">
        <v>402550</v>
      </c>
      <c r="B325" s="4" t="str">
        <f>L325&amp;" "&amp;M325</f>
        <v>Urostomie opvangzakje met plooikraantje 45 mm</v>
      </c>
      <c r="C325" s="28" t="s">
        <v>1</v>
      </c>
      <c r="D325" s="28" t="s">
        <v>52</v>
      </c>
      <c r="E325" s="28" t="s">
        <v>14</v>
      </c>
      <c r="F325" s="50">
        <v>10</v>
      </c>
      <c r="G325" s="55">
        <v>39</v>
      </c>
      <c r="H325" s="55">
        <v>36.79245283018868</v>
      </c>
      <c r="I325" s="56">
        <v>906011</v>
      </c>
      <c r="L325" s="39" t="s">
        <v>85</v>
      </c>
      <c r="M325" s="39" t="s">
        <v>32</v>
      </c>
    </row>
    <row r="326" spans="1:13" x14ac:dyDescent="0.25">
      <c r="A326" s="39">
        <v>402551</v>
      </c>
      <c r="B326" s="4" t="str">
        <f>L326&amp;" "&amp;M326</f>
        <v>Urostomie opvangzakje met plooikraantje 57 mm</v>
      </c>
      <c r="C326" s="28" t="s">
        <v>1</v>
      </c>
      <c r="D326" s="28" t="s">
        <v>52</v>
      </c>
      <c r="E326" s="28" t="s">
        <v>14</v>
      </c>
      <c r="F326" s="50">
        <v>10</v>
      </c>
      <c r="G326" s="55">
        <v>39</v>
      </c>
      <c r="H326" s="55">
        <v>36.79245283018868</v>
      </c>
      <c r="I326" s="56">
        <v>906011</v>
      </c>
      <c r="L326" s="39" t="s">
        <v>85</v>
      </c>
      <c r="M326" s="39" t="s">
        <v>33</v>
      </c>
    </row>
    <row r="327" spans="1:13" x14ac:dyDescent="0.25">
      <c r="A327" s="39">
        <v>400988</v>
      </c>
      <c r="B327" s="4" t="str">
        <f>L327&amp;" "&amp;M327</f>
        <v>Urostomie opvangzakje met ACCUSEAL® kraantje 32 mm</v>
      </c>
      <c r="C327" s="28" t="s">
        <v>1</v>
      </c>
      <c r="D327" s="28" t="s">
        <v>52</v>
      </c>
      <c r="E327" s="28" t="s">
        <v>14</v>
      </c>
      <c r="F327" s="50">
        <v>10</v>
      </c>
      <c r="G327" s="55">
        <v>39</v>
      </c>
      <c r="H327" s="55">
        <v>36.79245283018868</v>
      </c>
      <c r="I327" s="56">
        <v>906011</v>
      </c>
      <c r="L327" s="39" t="s">
        <v>86</v>
      </c>
      <c r="M327" s="39" t="s">
        <v>29</v>
      </c>
    </row>
    <row r="328" spans="1:13" x14ac:dyDescent="0.25">
      <c r="A328" s="39">
        <v>400989</v>
      </c>
      <c r="B328" s="4" t="str">
        <f>L328&amp;" "&amp;M328</f>
        <v>Urostomie opvangzakje met ACCUSEAL® kraantje 38 mm</v>
      </c>
      <c r="C328" s="28" t="s">
        <v>1</v>
      </c>
      <c r="D328" s="28" t="s">
        <v>52</v>
      </c>
      <c r="E328" s="28" t="s">
        <v>14</v>
      </c>
      <c r="F328" s="50">
        <v>10</v>
      </c>
      <c r="G328" s="55">
        <v>39</v>
      </c>
      <c r="H328" s="55">
        <v>36.79245283018868</v>
      </c>
      <c r="I328" s="56">
        <v>906011</v>
      </c>
      <c r="L328" s="39" t="s">
        <v>86</v>
      </c>
      <c r="M328" s="39" t="s">
        <v>31</v>
      </c>
    </row>
    <row r="329" spans="1:13" x14ac:dyDescent="0.25">
      <c r="A329" s="39">
        <v>400990</v>
      </c>
      <c r="B329" s="4" t="str">
        <f>L329&amp;" "&amp;M329</f>
        <v>Urostomie opvangzakje met ACCUSEAL® kraantje 45 mm</v>
      </c>
      <c r="C329" s="28" t="s">
        <v>1</v>
      </c>
      <c r="D329" s="28" t="s">
        <v>52</v>
      </c>
      <c r="E329" s="28" t="s">
        <v>14</v>
      </c>
      <c r="F329" s="50">
        <v>10</v>
      </c>
      <c r="G329" s="55">
        <v>39</v>
      </c>
      <c r="H329" s="55">
        <v>36.79245283018868</v>
      </c>
      <c r="I329" s="56">
        <v>906011</v>
      </c>
      <c r="L329" s="39" t="s">
        <v>86</v>
      </c>
      <c r="M329" s="39" t="s">
        <v>32</v>
      </c>
    </row>
    <row r="330" spans="1:13" x14ac:dyDescent="0.25">
      <c r="A330" s="39">
        <v>400991</v>
      </c>
      <c r="B330" s="4" t="str">
        <f>L330&amp;" "&amp;M330</f>
        <v>Urostomie opvangzakje met ACCUSEAL® kraantje 57 mm</v>
      </c>
      <c r="C330" s="28" t="s">
        <v>1</v>
      </c>
      <c r="D330" s="28" t="s">
        <v>52</v>
      </c>
      <c r="E330" s="28" t="s">
        <v>14</v>
      </c>
      <c r="F330" s="50">
        <v>10</v>
      </c>
      <c r="G330" s="55">
        <v>39</v>
      </c>
      <c r="H330" s="55">
        <v>36.79245283018868</v>
      </c>
      <c r="I330" s="56">
        <v>906011</v>
      </c>
      <c r="L330" s="39" t="s">
        <v>86</v>
      </c>
      <c r="M330" s="39" t="s">
        <v>33</v>
      </c>
    </row>
    <row r="331" spans="1:13" x14ac:dyDescent="0.25">
      <c r="A331" s="39">
        <v>402544</v>
      </c>
      <c r="B331" s="4" t="str">
        <f>L331&amp;" "&amp;M331</f>
        <v>Urostomie MINI opvangzakje met plooikraantje 38 mm</v>
      </c>
      <c r="C331" s="28" t="s">
        <v>1</v>
      </c>
      <c r="D331" s="28" t="s">
        <v>52</v>
      </c>
      <c r="E331" s="28" t="s">
        <v>14</v>
      </c>
      <c r="F331" s="50">
        <v>10</v>
      </c>
      <c r="G331" s="55">
        <v>39</v>
      </c>
      <c r="H331" s="55">
        <v>36.79245283018868</v>
      </c>
      <c r="I331" s="56">
        <v>906011</v>
      </c>
      <c r="L331" s="39" t="s">
        <v>87</v>
      </c>
      <c r="M331" s="39" t="s">
        <v>31</v>
      </c>
    </row>
    <row r="332" spans="1:13" x14ac:dyDescent="0.25">
      <c r="A332" s="39">
        <v>402545</v>
      </c>
      <c r="B332" s="4" t="str">
        <f>L332&amp;" "&amp;M332</f>
        <v>Urostomie MINI opvangzakje met plooikraantje 45 mm</v>
      </c>
      <c r="C332" s="28" t="s">
        <v>1</v>
      </c>
      <c r="D332" s="28" t="s">
        <v>52</v>
      </c>
      <c r="E332" s="28" t="s">
        <v>14</v>
      </c>
      <c r="F332" s="50">
        <v>10</v>
      </c>
      <c r="G332" s="55">
        <v>39</v>
      </c>
      <c r="H332" s="55">
        <v>36.79245283018868</v>
      </c>
      <c r="I332" s="56">
        <v>906011</v>
      </c>
      <c r="L332" s="39" t="s">
        <v>87</v>
      </c>
      <c r="M332" s="39" t="s">
        <v>32</v>
      </c>
    </row>
    <row r="333" spans="1:13" x14ac:dyDescent="0.25">
      <c r="A333" s="39">
        <v>416984</v>
      </c>
      <c r="B333" s="4" t="str">
        <f>L333&amp;" "&amp;M333</f>
        <v>huidplaat met hydrocolloïde pleisterrand 13-22/48 mm</v>
      </c>
      <c r="C333" s="28" t="s">
        <v>1</v>
      </c>
      <c r="D333" s="28" t="s">
        <v>37</v>
      </c>
      <c r="E333" s="28" t="s">
        <v>2</v>
      </c>
      <c r="F333" s="50">
        <v>5</v>
      </c>
      <c r="G333" s="55">
        <v>37.5</v>
      </c>
      <c r="H333" s="55">
        <v>35.377358490566039</v>
      </c>
      <c r="I333" s="56">
        <v>906007</v>
      </c>
      <c r="L333" s="39" t="s">
        <v>60</v>
      </c>
      <c r="M333" s="39" t="s">
        <v>182</v>
      </c>
    </row>
    <row r="334" spans="1:13" x14ac:dyDescent="0.25">
      <c r="A334" s="39">
        <v>416985</v>
      </c>
      <c r="B334" s="4" t="str">
        <f>L334&amp;" "&amp;M334</f>
        <v>huidplaat met hydrocolloïde pleisterrand 22-33/48 mm</v>
      </c>
      <c r="C334" s="28" t="s">
        <v>1</v>
      </c>
      <c r="D334" s="28" t="s">
        <v>37</v>
      </c>
      <c r="E334" s="28" t="s">
        <v>2</v>
      </c>
      <c r="F334" s="50">
        <v>5</v>
      </c>
      <c r="G334" s="55">
        <v>37.5</v>
      </c>
      <c r="H334" s="55">
        <v>35.377358490566039</v>
      </c>
      <c r="I334" s="56">
        <v>906007</v>
      </c>
      <c r="L334" s="39" t="s">
        <v>60</v>
      </c>
      <c r="M334" s="39" t="s">
        <v>183</v>
      </c>
    </row>
    <row r="335" spans="1:13" x14ac:dyDescent="0.25">
      <c r="A335" s="39">
        <v>416986</v>
      </c>
      <c r="B335" s="4" t="str">
        <f>L335&amp;" "&amp;M335</f>
        <v>huidplaat met hydrocolloïde pleisterrand 33-45/61 mm</v>
      </c>
      <c r="C335" s="28" t="s">
        <v>1</v>
      </c>
      <c r="D335" s="28" t="s">
        <v>37</v>
      </c>
      <c r="E335" s="28" t="s">
        <v>2</v>
      </c>
      <c r="F335" s="50">
        <v>5</v>
      </c>
      <c r="G335" s="55">
        <v>37.5</v>
      </c>
      <c r="H335" s="55">
        <v>35.377358490566039</v>
      </c>
      <c r="I335" s="56">
        <v>906007</v>
      </c>
      <c r="L335" s="39" t="s">
        <v>60</v>
      </c>
      <c r="M335" s="39" t="s">
        <v>184</v>
      </c>
    </row>
    <row r="336" spans="1:13" x14ac:dyDescent="0.25">
      <c r="A336" s="39">
        <v>409271</v>
      </c>
      <c r="B336" s="4" t="str">
        <f>L336&amp;" "&amp;M336</f>
        <v>huidplaat met microporeuze pleisterrand - voor ingetrokken stoma’s 13-22/35 mm</v>
      </c>
      <c r="C336" s="28" t="s">
        <v>1</v>
      </c>
      <c r="D336" s="28" t="s">
        <v>37</v>
      </c>
      <c r="E336" s="28" t="s">
        <v>3</v>
      </c>
      <c r="F336" s="50">
        <v>5</v>
      </c>
      <c r="G336" s="55">
        <v>51</v>
      </c>
      <c r="H336" s="55">
        <v>48.113207547169807</v>
      </c>
      <c r="I336" s="56">
        <v>906008</v>
      </c>
      <c r="L336" s="39" t="s">
        <v>61</v>
      </c>
      <c r="M336" s="39" t="s">
        <v>185</v>
      </c>
    </row>
    <row r="337" spans="1:13" x14ac:dyDescent="0.25">
      <c r="A337" s="39">
        <v>409272</v>
      </c>
      <c r="B337" s="4" t="str">
        <f>L337&amp;" "&amp;M337</f>
        <v>huidplaat met microporeuze pleisterrand - voor ingetrokken stoma’s 22-33/48 mm</v>
      </c>
      <c r="C337" s="28" t="s">
        <v>1</v>
      </c>
      <c r="D337" s="28" t="s">
        <v>37</v>
      </c>
      <c r="E337" s="28" t="s">
        <v>3</v>
      </c>
      <c r="F337" s="50">
        <v>5</v>
      </c>
      <c r="G337" s="55">
        <v>51</v>
      </c>
      <c r="H337" s="55">
        <v>48.113207547169807</v>
      </c>
      <c r="I337" s="56">
        <v>906008</v>
      </c>
      <c r="L337" s="39" t="s">
        <v>61</v>
      </c>
      <c r="M337" s="39" t="s">
        <v>183</v>
      </c>
    </row>
    <row r="338" spans="1:13" x14ac:dyDescent="0.25">
      <c r="A338" s="39">
        <v>409273</v>
      </c>
      <c r="B338" s="4" t="str">
        <f>L338&amp;" "&amp;M338</f>
        <v>huidplaat met microporeuze pleisterrand - voor ingetrokken stoma’s 33-45/61 mm</v>
      </c>
      <c r="C338" s="28" t="s">
        <v>1</v>
      </c>
      <c r="D338" s="28" t="s">
        <v>37</v>
      </c>
      <c r="E338" s="28" t="s">
        <v>3</v>
      </c>
      <c r="F338" s="50">
        <v>5</v>
      </c>
      <c r="G338" s="55">
        <v>51</v>
      </c>
      <c r="H338" s="55">
        <v>48.113207547169807</v>
      </c>
      <c r="I338" s="56">
        <v>906008</v>
      </c>
      <c r="L338" s="39" t="s">
        <v>61</v>
      </c>
      <c r="M338" s="39" t="s">
        <v>184</v>
      </c>
    </row>
    <row r="339" spans="1:13" x14ac:dyDescent="0.25">
      <c r="A339" s="39">
        <v>405484</v>
      </c>
      <c r="B339" s="4" t="str">
        <f>L339&amp;" "&amp;M339</f>
        <v>Stomahesive® huidplaat  13-35 mm</v>
      </c>
      <c r="C339" s="28" t="s">
        <v>1</v>
      </c>
      <c r="D339" s="28" t="s">
        <v>37</v>
      </c>
      <c r="E339" s="28" t="s">
        <v>2</v>
      </c>
      <c r="F339" s="50">
        <v>5</v>
      </c>
      <c r="G339" s="55">
        <v>37.5</v>
      </c>
      <c r="H339" s="55">
        <v>35.377358490566039</v>
      </c>
      <c r="I339" s="56">
        <v>906007</v>
      </c>
      <c r="L339" s="39" t="s">
        <v>88</v>
      </c>
      <c r="M339" s="39" t="s">
        <v>47</v>
      </c>
    </row>
    <row r="340" spans="1:13" x14ac:dyDescent="0.25">
      <c r="A340" s="39">
        <v>405485</v>
      </c>
      <c r="B340" s="4" t="str">
        <f>L340&amp;" "&amp;M340</f>
        <v>Stomahesive® huidplaat  13-48 mm</v>
      </c>
      <c r="C340" s="28" t="s">
        <v>1</v>
      </c>
      <c r="D340" s="28" t="s">
        <v>37</v>
      </c>
      <c r="E340" s="28" t="s">
        <v>2</v>
      </c>
      <c r="F340" s="50">
        <v>5</v>
      </c>
      <c r="G340" s="55">
        <v>37.5</v>
      </c>
      <c r="H340" s="55">
        <v>35.377358490566039</v>
      </c>
      <c r="I340" s="56">
        <v>906007</v>
      </c>
      <c r="L340" s="39" t="s">
        <v>88</v>
      </c>
      <c r="M340" s="39" t="s">
        <v>186</v>
      </c>
    </row>
    <row r="341" spans="1:13" x14ac:dyDescent="0.25">
      <c r="A341" s="39">
        <v>405486</v>
      </c>
      <c r="B341" s="4" t="str">
        <f>L341&amp;" "&amp;M341</f>
        <v>Stomahesive® huidplaat  13-61 mm</v>
      </c>
      <c r="C341" s="28" t="s">
        <v>1</v>
      </c>
      <c r="D341" s="28" t="s">
        <v>37</v>
      </c>
      <c r="E341" s="28" t="s">
        <v>2</v>
      </c>
      <c r="F341" s="50">
        <v>5</v>
      </c>
      <c r="G341" s="55">
        <v>37.5</v>
      </c>
      <c r="H341" s="55">
        <v>35.377358490566039</v>
      </c>
      <c r="I341" s="56">
        <v>906007</v>
      </c>
      <c r="L341" s="39" t="s">
        <v>88</v>
      </c>
      <c r="M341" s="39" t="s">
        <v>187</v>
      </c>
    </row>
    <row r="342" spans="1:13" x14ac:dyDescent="0.25">
      <c r="A342" s="39">
        <v>409265</v>
      </c>
      <c r="B342" s="4" t="str">
        <f>L342&amp;" "&amp;M342</f>
        <v>Flexibele Stomahesive® huidplaat met dun profiel en microporeuze pleisterrand  13-35 mm</v>
      </c>
      <c r="C342" s="28" t="s">
        <v>1</v>
      </c>
      <c r="D342" s="28" t="s">
        <v>37</v>
      </c>
      <c r="E342" s="28" t="s">
        <v>2</v>
      </c>
      <c r="F342" s="50">
        <v>5</v>
      </c>
      <c r="G342" s="55">
        <v>37.5</v>
      </c>
      <c r="H342" s="55">
        <v>35.377358490566039</v>
      </c>
      <c r="I342" s="56">
        <v>906007</v>
      </c>
      <c r="L342" s="39" t="s">
        <v>89</v>
      </c>
      <c r="M342" s="39" t="s">
        <v>47</v>
      </c>
    </row>
    <row r="343" spans="1:13" x14ac:dyDescent="0.25">
      <c r="A343" s="39">
        <v>409266</v>
      </c>
      <c r="B343" s="4" t="str">
        <f>L343&amp;" "&amp;M343</f>
        <v>Flexibele Stomahesive® huidplaat met dun profiel en microporeuze pleisterrand  13-48 mm</v>
      </c>
      <c r="C343" s="28" t="s">
        <v>1</v>
      </c>
      <c r="D343" s="28" t="s">
        <v>37</v>
      </c>
      <c r="E343" s="28" t="s">
        <v>2</v>
      </c>
      <c r="F343" s="50">
        <v>5</v>
      </c>
      <c r="G343" s="55">
        <v>37.5</v>
      </c>
      <c r="H343" s="55">
        <v>35.377358490566039</v>
      </c>
      <c r="I343" s="56">
        <v>906007</v>
      </c>
      <c r="L343" s="39" t="s">
        <v>89</v>
      </c>
      <c r="M343" s="39" t="s">
        <v>186</v>
      </c>
    </row>
    <row r="344" spans="1:13" x14ac:dyDescent="0.25">
      <c r="A344" s="39">
        <v>409267</v>
      </c>
      <c r="B344" s="4" t="str">
        <f>L344&amp;" "&amp;M344</f>
        <v>Flexibele Stomahesive® huidplaat met dun profiel en microporeuze pleisterrand  13-61 mm</v>
      </c>
      <c r="C344" s="28" t="s">
        <v>1</v>
      </c>
      <c r="D344" s="28" t="s">
        <v>37</v>
      </c>
      <c r="E344" s="28" t="s">
        <v>2</v>
      </c>
      <c r="F344" s="50">
        <v>5</v>
      </c>
      <c r="G344" s="55">
        <v>37.5</v>
      </c>
      <c r="H344" s="55">
        <v>35.377358490566039</v>
      </c>
      <c r="I344" s="56">
        <v>906007</v>
      </c>
      <c r="L344" s="39" t="s">
        <v>89</v>
      </c>
      <c r="M344" s="39" t="s">
        <v>187</v>
      </c>
    </row>
    <row r="345" spans="1:13" x14ac:dyDescent="0.25">
      <c r="A345" s="39">
        <v>409294</v>
      </c>
      <c r="B345" s="4" t="str">
        <f>L345&amp;" "&amp;M345</f>
        <v>Stomahesive flexibele huidplaat, hydrocolloide pleisterrand 13-35 mm</v>
      </c>
      <c r="C345" s="28" t="s">
        <v>1</v>
      </c>
      <c r="D345" s="28" t="s">
        <v>37</v>
      </c>
      <c r="E345" s="28" t="s">
        <v>2</v>
      </c>
      <c r="F345" s="50">
        <v>5</v>
      </c>
      <c r="G345" s="55">
        <v>37.5</v>
      </c>
      <c r="H345" s="55">
        <v>35.377358490566039</v>
      </c>
      <c r="I345" s="56">
        <v>906007</v>
      </c>
      <c r="L345" s="39" t="s">
        <v>90</v>
      </c>
      <c r="M345" s="39" t="s">
        <v>47</v>
      </c>
    </row>
    <row r="346" spans="1:13" x14ac:dyDescent="0.25">
      <c r="A346" s="39">
        <v>409295</v>
      </c>
      <c r="B346" s="4" t="str">
        <f>L346&amp;" "&amp;M346</f>
        <v>Stomahesive flexibele huidplaat, hydrocolloide pleisterrand 13-48 mm</v>
      </c>
      <c r="C346" s="28" t="s">
        <v>1</v>
      </c>
      <c r="D346" s="28" t="s">
        <v>37</v>
      </c>
      <c r="E346" s="28" t="s">
        <v>2</v>
      </c>
      <c r="F346" s="50">
        <v>5</v>
      </c>
      <c r="G346" s="55">
        <v>37.5</v>
      </c>
      <c r="H346" s="55">
        <v>35.377358490566039</v>
      </c>
      <c r="I346" s="56">
        <v>906007</v>
      </c>
      <c r="L346" s="39" t="s">
        <v>90</v>
      </c>
      <c r="M346" s="39" t="s">
        <v>186</v>
      </c>
    </row>
    <row r="347" spans="1:13" x14ac:dyDescent="0.25">
      <c r="A347" s="39">
        <v>409296</v>
      </c>
      <c r="B347" s="4" t="str">
        <f>L347&amp;" "&amp;M347</f>
        <v>Stomahesive flexibele huidplaat, hydrocolloide pleisterrand 13-61 mm</v>
      </c>
      <c r="C347" s="28" t="s">
        <v>1</v>
      </c>
      <c r="D347" s="28" t="s">
        <v>37</v>
      </c>
      <c r="E347" s="28" t="s">
        <v>2</v>
      </c>
      <c r="F347" s="50">
        <v>5</v>
      </c>
      <c r="G347" s="55">
        <v>37.5</v>
      </c>
      <c r="H347" s="55">
        <v>35.377358490566039</v>
      </c>
      <c r="I347" s="56">
        <v>906007</v>
      </c>
      <c r="L347" s="39" t="s">
        <v>90</v>
      </c>
      <c r="M347" s="39" t="s">
        <v>187</v>
      </c>
    </row>
    <row r="348" spans="1:13" x14ac:dyDescent="0.25">
      <c r="A348" s="39">
        <v>405487</v>
      </c>
      <c r="B348" s="4" t="str">
        <f>L348&amp;" "&amp;M348</f>
        <v>Huidplaat van Stomahesive®  13-89 mm</v>
      </c>
      <c r="C348" s="28" t="s">
        <v>1</v>
      </c>
      <c r="D348" s="28" t="s">
        <v>37</v>
      </c>
      <c r="E348" s="28" t="s">
        <v>2</v>
      </c>
      <c r="F348" s="50">
        <v>5</v>
      </c>
      <c r="G348" s="55">
        <v>37.5</v>
      </c>
      <c r="H348" s="55">
        <v>35.377358490566039</v>
      </c>
      <c r="I348" s="56">
        <v>906007</v>
      </c>
      <c r="L348" s="39" t="s">
        <v>91</v>
      </c>
      <c r="M348" s="39" t="s">
        <v>188</v>
      </c>
    </row>
    <row r="349" spans="1:13" x14ac:dyDescent="0.25">
      <c r="A349" s="39">
        <v>416775</v>
      </c>
      <c r="B349" s="4" t="str">
        <f>L349&amp;" "&amp;M349</f>
        <v>Gesloten zakje, OPAAK, met tweezijdige zachte bekleding en verbeterd filter 35 mm</v>
      </c>
      <c r="C349" s="28" t="s">
        <v>1</v>
      </c>
      <c r="D349" s="28" t="s">
        <v>4</v>
      </c>
      <c r="E349" s="28" t="s">
        <v>14</v>
      </c>
      <c r="F349" s="50">
        <v>30</v>
      </c>
      <c r="G349" s="55">
        <v>59.4</v>
      </c>
      <c r="H349" s="55">
        <v>56.037735849056595</v>
      </c>
      <c r="I349" s="56">
        <v>906009</v>
      </c>
      <c r="L349" s="39" t="s">
        <v>92</v>
      </c>
      <c r="M349" s="39" t="s">
        <v>30</v>
      </c>
    </row>
    <row r="350" spans="1:13" x14ac:dyDescent="0.25">
      <c r="A350" s="39">
        <v>416779</v>
      </c>
      <c r="B350" s="4" t="str">
        <f>L350&amp;" "&amp;M350</f>
        <v>Gesloten zakje, OPAAK, met tweezijdige zachte bekleding en verbeterd filter 48 mm</v>
      </c>
      <c r="C350" s="28" t="s">
        <v>1</v>
      </c>
      <c r="D350" s="28" t="s">
        <v>4</v>
      </c>
      <c r="E350" s="28" t="s">
        <v>14</v>
      </c>
      <c r="F350" s="50">
        <v>30</v>
      </c>
      <c r="G350" s="55">
        <v>59.4</v>
      </c>
      <c r="H350" s="55">
        <v>56.037735849056595</v>
      </c>
      <c r="I350" s="56">
        <v>906009</v>
      </c>
      <c r="L350" s="39" t="s">
        <v>92</v>
      </c>
      <c r="M350" s="39" t="s">
        <v>189</v>
      </c>
    </row>
    <row r="351" spans="1:13" x14ac:dyDescent="0.25">
      <c r="A351" s="39">
        <v>416783</v>
      </c>
      <c r="B351" s="4" t="str">
        <f>L351&amp;" "&amp;M351</f>
        <v>Gesloten zakje, OPAAK, met tweezijdige zachte bekleding en verbeterd filter 61 mm</v>
      </c>
      <c r="C351" s="28" t="s">
        <v>1</v>
      </c>
      <c r="D351" s="28" t="s">
        <v>4</v>
      </c>
      <c r="E351" s="28" t="s">
        <v>14</v>
      </c>
      <c r="F351" s="50">
        <v>30</v>
      </c>
      <c r="G351" s="55">
        <v>59.4</v>
      </c>
      <c r="H351" s="55">
        <v>56.037735849056595</v>
      </c>
      <c r="I351" s="56">
        <v>906009</v>
      </c>
      <c r="L351" s="39" t="s">
        <v>92</v>
      </c>
      <c r="M351" s="39" t="s">
        <v>190</v>
      </c>
    </row>
    <row r="352" spans="1:13" x14ac:dyDescent="0.25">
      <c r="A352" s="39">
        <v>416774</v>
      </c>
      <c r="B352" s="4" t="str">
        <f>L352&amp;" "&amp;M352</f>
        <v>Gesloten zakje, TRANSPARANT, met éénzijdige zachte bekleding en verbeterd filter 35 mm</v>
      </c>
      <c r="C352" s="28" t="s">
        <v>1</v>
      </c>
      <c r="D352" s="28" t="s">
        <v>4</v>
      </c>
      <c r="E352" s="28" t="s">
        <v>14</v>
      </c>
      <c r="F352" s="50">
        <v>30</v>
      </c>
      <c r="G352" s="55">
        <v>59.4</v>
      </c>
      <c r="H352" s="55">
        <v>56.037735849056595</v>
      </c>
      <c r="I352" s="56">
        <v>906009</v>
      </c>
      <c r="L352" s="39" t="s">
        <v>93</v>
      </c>
      <c r="M352" s="39" t="s">
        <v>30</v>
      </c>
    </row>
    <row r="353" spans="1:13" x14ac:dyDescent="0.25">
      <c r="A353" s="39">
        <v>416778</v>
      </c>
      <c r="B353" s="4" t="str">
        <f>L353&amp;" "&amp;M353</f>
        <v>Gesloten zakje, TRANSPARANT, met éénzijdige zachte bekleding en verbeterd filter 48 mm</v>
      </c>
      <c r="C353" s="28" t="s">
        <v>1</v>
      </c>
      <c r="D353" s="28" t="s">
        <v>4</v>
      </c>
      <c r="E353" s="28" t="s">
        <v>14</v>
      </c>
      <c r="F353" s="50">
        <v>30</v>
      </c>
      <c r="G353" s="55">
        <v>59.4</v>
      </c>
      <c r="H353" s="55">
        <v>56.037735849056595</v>
      </c>
      <c r="I353" s="56">
        <v>906009</v>
      </c>
      <c r="L353" s="39" t="s">
        <v>93</v>
      </c>
      <c r="M353" s="39" t="s">
        <v>189</v>
      </c>
    </row>
    <row r="354" spans="1:13" x14ac:dyDescent="0.25">
      <c r="A354" s="39">
        <v>416782</v>
      </c>
      <c r="B354" s="4" t="str">
        <f>L354&amp;" "&amp;M354</f>
        <v>Gesloten zakje, TRANSPARANT, met éénzijdige zachte bekleding en verbeterd filter 61 mm</v>
      </c>
      <c r="C354" s="28" t="s">
        <v>1</v>
      </c>
      <c r="D354" s="28" t="s">
        <v>4</v>
      </c>
      <c r="E354" s="28" t="s">
        <v>14</v>
      </c>
      <c r="F354" s="50">
        <v>30</v>
      </c>
      <c r="G354" s="55">
        <v>59.4</v>
      </c>
      <c r="H354" s="55">
        <v>56.037735849056595</v>
      </c>
      <c r="I354" s="56">
        <v>906009</v>
      </c>
      <c r="L354" s="39" t="s">
        <v>93</v>
      </c>
      <c r="M354" s="39" t="s">
        <v>190</v>
      </c>
    </row>
    <row r="355" spans="1:13" x14ac:dyDescent="0.25">
      <c r="A355" s="43">
        <v>416781</v>
      </c>
      <c r="B355" s="4" t="str">
        <f>L355&amp;" "&amp;M355</f>
        <v xml:space="preserve"> Gesloten zakje, KLEIN, OPAAK, met tweezijdige zachte bekleding en verbeterd filter 48 mm</v>
      </c>
      <c r="C355" s="28" t="s">
        <v>1</v>
      </c>
      <c r="D355" s="28" t="s">
        <v>4</v>
      </c>
      <c r="E355" s="28" t="s">
        <v>14</v>
      </c>
      <c r="F355" s="51">
        <v>30</v>
      </c>
      <c r="G355" s="55">
        <v>59.4</v>
      </c>
      <c r="H355" s="55">
        <v>56.037735849056595</v>
      </c>
      <c r="I355" s="56">
        <v>906009</v>
      </c>
      <c r="L355" s="39" t="s">
        <v>94</v>
      </c>
      <c r="M355" s="39" t="s">
        <v>189</v>
      </c>
    </row>
    <row r="356" spans="1:13" x14ac:dyDescent="0.25">
      <c r="A356" s="39">
        <v>416796</v>
      </c>
      <c r="B356" s="4" t="str">
        <f>L356&amp;" "&amp;M356</f>
        <v xml:space="preserve"> OPAAK, met verbeterde filter en nieuwe Invisiclose® sluiting 13-35 mm</v>
      </c>
      <c r="C356" s="28" t="s">
        <v>1</v>
      </c>
      <c r="D356" s="28" t="s">
        <v>51</v>
      </c>
      <c r="E356" s="28" t="s">
        <v>14</v>
      </c>
      <c r="F356" s="50">
        <v>10</v>
      </c>
      <c r="G356" s="55">
        <v>19.399999999999999</v>
      </c>
      <c r="H356" s="55">
        <v>18.301886792452827</v>
      </c>
      <c r="I356" s="56">
        <v>906010</v>
      </c>
      <c r="L356" s="39" t="s">
        <v>95</v>
      </c>
      <c r="M356" s="39" t="s">
        <v>47</v>
      </c>
    </row>
    <row r="357" spans="1:13" x14ac:dyDescent="0.25">
      <c r="A357" s="39">
        <v>416799</v>
      </c>
      <c r="B357" s="4" t="str">
        <f>L357&amp;" "&amp;M357</f>
        <v xml:space="preserve"> OPAAK, met verbeterde filter en nieuwe Invisiclose® sluiting 13-48 mm</v>
      </c>
      <c r="C357" s="28" t="s">
        <v>1</v>
      </c>
      <c r="D357" s="28" t="s">
        <v>51</v>
      </c>
      <c r="E357" s="28" t="s">
        <v>14</v>
      </c>
      <c r="F357" s="50">
        <v>10</v>
      </c>
      <c r="G357" s="55">
        <v>19.399999999999999</v>
      </c>
      <c r="H357" s="55">
        <v>18.301886792452827</v>
      </c>
      <c r="I357" s="56">
        <v>906010</v>
      </c>
      <c r="L357" s="39" t="s">
        <v>95</v>
      </c>
      <c r="M357" s="39" t="s">
        <v>186</v>
      </c>
    </row>
    <row r="358" spans="1:13" x14ac:dyDescent="0.25">
      <c r="A358" s="39">
        <v>416902</v>
      </c>
      <c r="B358" s="4" t="str">
        <f>L358&amp;" "&amp;M358</f>
        <v xml:space="preserve"> OPAAK, met verbeterde filter en nieuwe Invisiclose® sluiting 13-61 mm</v>
      </c>
      <c r="C358" s="28" t="s">
        <v>1</v>
      </c>
      <c r="D358" s="28" t="s">
        <v>51</v>
      </c>
      <c r="E358" s="28" t="s">
        <v>14</v>
      </c>
      <c r="F358" s="50">
        <v>10</v>
      </c>
      <c r="G358" s="55">
        <v>19.399999999999999</v>
      </c>
      <c r="H358" s="55">
        <v>18.301886792452827</v>
      </c>
      <c r="I358" s="56">
        <v>906010</v>
      </c>
      <c r="L358" s="39" t="s">
        <v>95</v>
      </c>
      <c r="M358" s="39" t="s">
        <v>187</v>
      </c>
    </row>
    <row r="359" spans="1:13" x14ac:dyDescent="0.25">
      <c r="A359" s="39">
        <v>416798</v>
      </c>
      <c r="B359" s="4" t="str">
        <f>L359&amp;" "&amp;M359</f>
        <v xml:space="preserve"> TRANSPARANT, met verbeterde filter en nieuwe Invisiclose® sluiting 13-48 mm</v>
      </c>
      <c r="C359" s="28" t="s">
        <v>1</v>
      </c>
      <c r="D359" s="28" t="s">
        <v>51</v>
      </c>
      <c r="E359" s="28" t="s">
        <v>14</v>
      </c>
      <c r="F359" s="50">
        <v>10</v>
      </c>
      <c r="G359" s="55">
        <v>19.399999999999999</v>
      </c>
      <c r="H359" s="55">
        <v>18.301886792452827</v>
      </c>
      <c r="I359" s="56">
        <v>906010</v>
      </c>
      <c r="L359" s="39" t="s">
        <v>96</v>
      </c>
      <c r="M359" s="39" t="s">
        <v>186</v>
      </c>
    </row>
    <row r="360" spans="1:13" x14ac:dyDescent="0.25">
      <c r="A360" s="39">
        <v>416901</v>
      </c>
      <c r="B360" s="4" t="str">
        <f>L360&amp;" "&amp;M360</f>
        <v xml:space="preserve"> TRANSPARANT, met verbeterde filter en nieuwe Invisiclose® sluiting 13-61 mm</v>
      </c>
      <c r="C360" s="28" t="s">
        <v>1</v>
      </c>
      <c r="D360" s="28" t="s">
        <v>51</v>
      </c>
      <c r="E360" s="28" t="s">
        <v>14</v>
      </c>
      <c r="F360" s="50">
        <v>10</v>
      </c>
      <c r="G360" s="55">
        <v>19.399999999999999</v>
      </c>
      <c r="H360" s="55">
        <v>18.301886792452827</v>
      </c>
      <c r="I360" s="56">
        <v>906010</v>
      </c>
      <c r="L360" s="39" t="s">
        <v>96</v>
      </c>
      <c r="M360" s="39" t="s">
        <v>187</v>
      </c>
    </row>
    <row r="361" spans="1:13" x14ac:dyDescent="0.25">
      <c r="A361" s="39">
        <v>405451</v>
      </c>
      <c r="B361" s="4" t="str">
        <f>L361&amp;" "&amp;M361</f>
        <v xml:space="preserve"> Transparant urostomiezakje met Accuseal® kraantje 13-35 mm</v>
      </c>
      <c r="C361" s="28" t="s">
        <v>1</v>
      </c>
      <c r="D361" s="28" t="s">
        <v>52</v>
      </c>
      <c r="E361" s="28" t="s">
        <v>14</v>
      </c>
      <c r="F361" s="50">
        <v>10</v>
      </c>
      <c r="G361" s="55">
        <v>39</v>
      </c>
      <c r="H361" s="55">
        <v>36.79245283018868</v>
      </c>
      <c r="I361" s="56">
        <v>906011</v>
      </c>
      <c r="L361" s="39" t="s">
        <v>97</v>
      </c>
      <c r="M361" s="39" t="s">
        <v>47</v>
      </c>
    </row>
    <row r="362" spans="1:13" x14ac:dyDescent="0.25">
      <c r="A362" s="39">
        <v>405452</v>
      </c>
      <c r="B362" s="4" t="str">
        <f>L362&amp;" "&amp;M362</f>
        <v xml:space="preserve"> Transparant urostomiezakje met Accuseal® kraantje 13-48 mm</v>
      </c>
      <c r="C362" s="28" t="s">
        <v>1</v>
      </c>
      <c r="D362" s="28" t="s">
        <v>52</v>
      </c>
      <c r="E362" s="28" t="s">
        <v>14</v>
      </c>
      <c r="F362" s="50">
        <v>10</v>
      </c>
      <c r="G362" s="55">
        <v>39</v>
      </c>
      <c r="H362" s="55">
        <v>36.79245283018868</v>
      </c>
      <c r="I362" s="56">
        <v>906011</v>
      </c>
      <c r="L362" s="39" t="s">
        <v>97</v>
      </c>
      <c r="M362" s="39" t="s">
        <v>186</v>
      </c>
    </row>
    <row r="363" spans="1:13" x14ac:dyDescent="0.25">
      <c r="A363" s="39">
        <v>405453</v>
      </c>
      <c r="B363" s="4" t="str">
        <f>L363&amp;" "&amp;M363</f>
        <v xml:space="preserve"> Transparant urostomiezakje met Accuseal® kraantje 13-61 mm</v>
      </c>
      <c r="C363" s="28" t="s">
        <v>1</v>
      </c>
      <c r="D363" s="28" t="s">
        <v>52</v>
      </c>
      <c r="E363" s="28" t="s">
        <v>14</v>
      </c>
      <c r="F363" s="50">
        <v>10</v>
      </c>
      <c r="G363" s="55">
        <v>39</v>
      </c>
      <c r="H363" s="55">
        <v>36.79245283018868</v>
      </c>
      <c r="I363" s="56">
        <v>906011</v>
      </c>
      <c r="L363" s="39" t="s">
        <v>97</v>
      </c>
      <c r="M363" s="39" t="s">
        <v>187</v>
      </c>
    </row>
    <row r="364" spans="1:13" x14ac:dyDescent="0.25">
      <c r="A364" s="39">
        <v>401429</v>
      </c>
      <c r="B364" s="4" t="str">
        <f>L364&amp;" "&amp;M364</f>
        <v xml:space="preserve"> Flexibele Stomahesive® huidplaat met dun profiel en microporeuze pleisterrand 35 mm</v>
      </c>
      <c r="C364" s="28" t="s">
        <v>1</v>
      </c>
      <c r="D364" s="28" t="s">
        <v>37</v>
      </c>
      <c r="E364" s="28" t="s">
        <v>2</v>
      </c>
      <c r="F364" s="50">
        <v>5</v>
      </c>
      <c r="G364" s="55">
        <v>37.5</v>
      </c>
      <c r="H364" s="55">
        <v>35.377358490566039</v>
      </c>
      <c r="I364" s="56">
        <v>906007</v>
      </c>
      <c r="L364" s="39" t="s">
        <v>98</v>
      </c>
      <c r="M364" s="39" t="s">
        <v>30</v>
      </c>
    </row>
    <row r="365" spans="1:13" x14ac:dyDescent="0.25">
      <c r="A365" s="39">
        <v>401430</v>
      </c>
      <c r="B365" s="4" t="str">
        <f>L365&amp;" "&amp;M365</f>
        <v xml:space="preserve"> Flexibele Stomahesive® huidplaat met dun profiel en microporeuze pleisterrand 45 mm</v>
      </c>
      <c r="C365" s="28" t="s">
        <v>1</v>
      </c>
      <c r="D365" s="28" t="s">
        <v>37</v>
      </c>
      <c r="E365" s="28" t="s">
        <v>2</v>
      </c>
      <c r="F365" s="50">
        <v>5</v>
      </c>
      <c r="G365" s="55">
        <v>37.5</v>
      </c>
      <c r="H365" s="55">
        <v>35.377358490566039</v>
      </c>
      <c r="I365" s="56">
        <v>906007</v>
      </c>
      <c r="L365" s="39" t="s">
        <v>98</v>
      </c>
      <c r="M365" s="39" t="s">
        <v>32</v>
      </c>
    </row>
    <row r="366" spans="1:13" x14ac:dyDescent="0.25">
      <c r="A366" s="39">
        <v>401431</v>
      </c>
      <c r="B366" s="4" t="str">
        <f>L366&amp;" "&amp;M366</f>
        <v xml:space="preserve"> Flexibele Stomahesive® huidplaat met dun profiel en microporeuze pleisterrand 57 mm</v>
      </c>
      <c r="C366" s="28" t="s">
        <v>1</v>
      </c>
      <c r="D366" s="28" t="s">
        <v>37</v>
      </c>
      <c r="E366" s="28" t="s">
        <v>2</v>
      </c>
      <c r="F366" s="50">
        <v>5</v>
      </c>
      <c r="G366" s="55">
        <v>37.5</v>
      </c>
      <c r="H366" s="55">
        <v>35.377358490566039</v>
      </c>
      <c r="I366" s="56">
        <v>906007</v>
      </c>
      <c r="L366" s="39" t="s">
        <v>98</v>
      </c>
      <c r="M366" s="39" t="s">
        <v>33</v>
      </c>
    </row>
    <row r="367" spans="1:13" x14ac:dyDescent="0.25">
      <c r="A367" s="39">
        <v>404524</v>
      </c>
      <c r="B367" s="4" t="str">
        <f>L367&amp;" "&amp;M367</f>
        <v>Stomahesive® ULTRA huidplaat 35 mm</v>
      </c>
      <c r="C367" s="28" t="s">
        <v>1</v>
      </c>
      <c r="D367" s="28" t="s">
        <v>37</v>
      </c>
      <c r="E367" s="28" t="s">
        <v>2</v>
      </c>
      <c r="F367" s="50">
        <v>5</v>
      </c>
      <c r="G367" s="55">
        <v>37.5</v>
      </c>
      <c r="H367" s="55">
        <v>35.377358490566039</v>
      </c>
      <c r="I367" s="56">
        <v>906007</v>
      </c>
      <c r="L367" s="39" t="s">
        <v>75</v>
      </c>
      <c r="M367" s="39" t="s">
        <v>30</v>
      </c>
    </row>
    <row r="368" spans="1:13" x14ac:dyDescent="0.25">
      <c r="A368" s="39">
        <v>404525</v>
      </c>
      <c r="B368" s="4" t="str">
        <f>L368&amp;" "&amp;M368</f>
        <v>Stomahesive® ULTRA huidplaat 45 mm</v>
      </c>
      <c r="C368" s="28" t="s">
        <v>1</v>
      </c>
      <c r="D368" s="28" t="s">
        <v>37</v>
      </c>
      <c r="E368" s="28" t="s">
        <v>2</v>
      </c>
      <c r="F368" s="50">
        <v>5</v>
      </c>
      <c r="G368" s="55">
        <v>37.5</v>
      </c>
      <c r="H368" s="55">
        <v>35.377358490566039</v>
      </c>
      <c r="I368" s="56">
        <v>906007</v>
      </c>
      <c r="L368" s="39" t="s">
        <v>75</v>
      </c>
      <c r="M368" s="39" t="s">
        <v>32</v>
      </c>
    </row>
    <row r="369" spans="1:13" x14ac:dyDescent="0.25">
      <c r="A369" s="39">
        <v>404526</v>
      </c>
      <c r="B369" s="4" t="str">
        <f>L369&amp;" "&amp;M369</f>
        <v>Stomahesive® ULTRA huidplaat 57 mm</v>
      </c>
      <c r="C369" s="28" t="s">
        <v>1</v>
      </c>
      <c r="D369" s="28" t="s">
        <v>37</v>
      </c>
      <c r="E369" s="28" t="s">
        <v>2</v>
      </c>
      <c r="F369" s="50">
        <v>5</v>
      </c>
      <c r="G369" s="55">
        <v>37.5</v>
      </c>
      <c r="H369" s="55">
        <v>35.377358490566039</v>
      </c>
      <c r="I369" s="56">
        <v>906007</v>
      </c>
      <c r="L369" s="39" t="s">
        <v>75</v>
      </c>
      <c r="M369" s="39" t="s">
        <v>33</v>
      </c>
    </row>
    <row r="370" spans="1:13" x14ac:dyDescent="0.25">
      <c r="A370" s="39">
        <v>401444</v>
      </c>
      <c r="B370" s="4" t="str">
        <f>L370&amp;" "&amp;M370</f>
        <v>Gesloten zakje OPAAK met filter 35 mm</v>
      </c>
      <c r="C370" s="28" t="s">
        <v>1</v>
      </c>
      <c r="D370" s="28" t="s">
        <v>4</v>
      </c>
      <c r="E370" s="28" t="s">
        <v>14</v>
      </c>
      <c r="F370" s="50">
        <v>30</v>
      </c>
      <c r="G370" s="55">
        <v>59.4</v>
      </c>
      <c r="H370" s="55">
        <v>56.037735849056595</v>
      </c>
      <c r="I370" s="56">
        <v>906009</v>
      </c>
      <c r="L370" s="39" t="s">
        <v>99</v>
      </c>
      <c r="M370" s="39" t="s">
        <v>30</v>
      </c>
    </row>
    <row r="371" spans="1:13" x14ac:dyDescent="0.25">
      <c r="A371" s="39">
        <v>401445</v>
      </c>
      <c r="B371" s="4" t="str">
        <f>L371&amp;" "&amp;M371</f>
        <v>Gesloten zakje OPAAK met filter 45 mm</v>
      </c>
      <c r="C371" s="28" t="s">
        <v>1</v>
      </c>
      <c r="D371" s="28" t="s">
        <v>4</v>
      </c>
      <c r="E371" s="28" t="s">
        <v>14</v>
      </c>
      <c r="F371" s="50">
        <v>30</v>
      </c>
      <c r="G371" s="55">
        <v>59.4</v>
      </c>
      <c r="H371" s="55">
        <v>56.037735849056595</v>
      </c>
      <c r="I371" s="56">
        <v>906009</v>
      </c>
      <c r="L371" s="39" t="s">
        <v>99</v>
      </c>
      <c r="M371" s="39" t="s">
        <v>32</v>
      </c>
    </row>
    <row r="372" spans="1:13" x14ac:dyDescent="0.25">
      <c r="A372" s="39">
        <v>401446</v>
      </c>
      <c r="B372" s="4" t="str">
        <f>L372&amp;" "&amp;M372</f>
        <v>Gesloten zakje OPAAK met filter 57 mm</v>
      </c>
      <c r="C372" s="28" t="s">
        <v>1</v>
      </c>
      <c r="D372" s="28" t="s">
        <v>4</v>
      </c>
      <c r="E372" s="28" t="s">
        <v>14</v>
      </c>
      <c r="F372" s="50">
        <v>30</v>
      </c>
      <c r="G372" s="55">
        <v>59.4</v>
      </c>
      <c r="H372" s="55">
        <v>56.037735849056595</v>
      </c>
      <c r="I372" s="56">
        <v>906009</v>
      </c>
      <c r="L372" s="39" t="s">
        <v>99</v>
      </c>
      <c r="M372" s="39" t="s">
        <v>33</v>
      </c>
    </row>
    <row r="373" spans="1:13" x14ac:dyDescent="0.25">
      <c r="A373" s="39">
        <v>401322</v>
      </c>
      <c r="B373" s="4" t="str">
        <f>L373&amp;" "&amp;M373</f>
        <v>Open zakje OPAAK met klem 35 mm</v>
      </c>
      <c r="C373" s="28" t="s">
        <v>1</v>
      </c>
      <c r="D373" s="28" t="s">
        <v>51</v>
      </c>
      <c r="E373" s="28" t="s">
        <v>14</v>
      </c>
      <c r="F373" s="50">
        <v>10</v>
      </c>
      <c r="G373" s="55">
        <v>19.399999999999999</v>
      </c>
      <c r="H373" s="55">
        <v>18.301886792452827</v>
      </c>
      <c r="I373" s="56">
        <v>906010</v>
      </c>
      <c r="L373" s="39" t="s">
        <v>83</v>
      </c>
      <c r="M373" s="39" t="s">
        <v>30</v>
      </c>
    </row>
    <row r="374" spans="1:13" x14ac:dyDescent="0.25">
      <c r="A374" s="39">
        <v>401323</v>
      </c>
      <c r="B374" s="4" t="str">
        <f>L374&amp;" "&amp;M374</f>
        <v>Open zakje OPAAK met klem 45 mm</v>
      </c>
      <c r="C374" s="28" t="s">
        <v>1</v>
      </c>
      <c r="D374" s="28" t="s">
        <v>51</v>
      </c>
      <c r="E374" s="28" t="s">
        <v>14</v>
      </c>
      <c r="F374" s="50">
        <v>10</v>
      </c>
      <c r="G374" s="55">
        <v>19.399999999999999</v>
      </c>
      <c r="H374" s="55">
        <v>18.301886792452827</v>
      </c>
      <c r="I374" s="56">
        <v>906010</v>
      </c>
      <c r="L374" s="39" t="s">
        <v>83</v>
      </c>
      <c r="M374" s="39" t="s">
        <v>32</v>
      </c>
    </row>
    <row r="375" spans="1:13" x14ac:dyDescent="0.25">
      <c r="A375" s="39">
        <v>401324</v>
      </c>
      <c r="B375" s="4" t="str">
        <f>L375&amp;" "&amp;M375</f>
        <v>Open zakje OPAAK met klem 57 mm</v>
      </c>
      <c r="C375" s="28" t="s">
        <v>1</v>
      </c>
      <c r="D375" s="28" t="s">
        <v>51</v>
      </c>
      <c r="E375" s="28" t="s">
        <v>14</v>
      </c>
      <c r="F375" s="50">
        <v>10</v>
      </c>
      <c r="G375" s="55">
        <v>19.399999999999999</v>
      </c>
      <c r="H375" s="55">
        <v>18.301886792452827</v>
      </c>
      <c r="I375" s="56">
        <v>906010</v>
      </c>
      <c r="L375" s="39" t="s">
        <v>83</v>
      </c>
      <c r="M375" s="39" t="s">
        <v>33</v>
      </c>
    </row>
    <row r="376" spans="1:13" x14ac:dyDescent="0.25">
      <c r="A376" s="39">
        <v>401332</v>
      </c>
      <c r="B376" s="4" t="str">
        <f>L376&amp;" "&amp;M376</f>
        <v>Urostomie opvangzakjes met Accuseal®- kraantje 45 mm</v>
      </c>
      <c r="C376" s="28" t="s">
        <v>1</v>
      </c>
      <c r="D376" s="28" t="s">
        <v>52</v>
      </c>
      <c r="E376" s="28" t="s">
        <v>14</v>
      </c>
      <c r="F376" s="50">
        <v>10</v>
      </c>
      <c r="G376" s="55">
        <v>39</v>
      </c>
      <c r="H376" s="55">
        <v>36.79245283018868</v>
      </c>
      <c r="I376" s="56">
        <v>906011</v>
      </c>
      <c r="L376" s="39" t="s">
        <v>100</v>
      </c>
      <c r="M376" s="39" t="s">
        <v>32</v>
      </c>
    </row>
    <row r="377" spans="1:13" x14ac:dyDescent="0.25">
      <c r="A377" s="39">
        <v>401333</v>
      </c>
      <c r="B377" s="4" t="str">
        <f>L377&amp;" "&amp;M377</f>
        <v>Urostomie opvangzakjes met Accuseal®- kraantje 57 mm</v>
      </c>
      <c r="C377" s="28" t="s">
        <v>1</v>
      </c>
      <c r="D377" s="28" t="s">
        <v>52</v>
      </c>
      <c r="E377" s="28" t="s">
        <v>14</v>
      </c>
      <c r="F377" s="50">
        <v>10</v>
      </c>
      <c r="G377" s="55">
        <v>39</v>
      </c>
      <c r="H377" s="55">
        <v>36.79245283018868</v>
      </c>
      <c r="I377" s="56">
        <v>906011</v>
      </c>
      <c r="L377" s="39" t="s">
        <v>100</v>
      </c>
      <c r="M377" s="39" t="s">
        <v>33</v>
      </c>
    </row>
    <row r="378" spans="1:13" x14ac:dyDescent="0.25">
      <c r="A378" s="39">
        <v>416701</v>
      </c>
      <c r="B378" s="4" t="str">
        <f>L378&amp;" "&amp;M378</f>
        <v>Gesloten zakje, OPAAK,tweezijdige zachte bekleding, filter en Stomahesive®  20/70 mm</v>
      </c>
      <c r="C378" s="28" t="s">
        <v>0</v>
      </c>
      <c r="D378" s="28" t="s">
        <v>4</v>
      </c>
      <c r="E378" s="28" t="s">
        <v>2</v>
      </c>
      <c r="F378" s="50">
        <v>30</v>
      </c>
      <c r="G378" s="55">
        <v>98.399999999999991</v>
      </c>
      <c r="H378" s="55">
        <v>92.830188679245282</v>
      </c>
      <c r="I378" s="56">
        <v>906001</v>
      </c>
      <c r="L378" s="39" t="s">
        <v>101</v>
      </c>
      <c r="M378" s="39" t="s">
        <v>191</v>
      </c>
    </row>
    <row r="379" spans="1:13" x14ac:dyDescent="0.25">
      <c r="A379" s="43">
        <v>416704</v>
      </c>
      <c r="B379" s="4" t="str">
        <f>L379&amp;" "&amp;M379</f>
        <v>Gesloten zakje, OPAAK,tweezijdige zachte bekleding, filter en Stomahesive®  25 mm</v>
      </c>
      <c r="C379" s="28" t="s">
        <v>0</v>
      </c>
      <c r="D379" s="28" t="s">
        <v>4</v>
      </c>
      <c r="E379" s="28" t="s">
        <v>2</v>
      </c>
      <c r="F379" s="51">
        <v>30</v>
      </c>
      <c r="G379" s="55">
        <v>98.399999999999991</v>
      </c>
      <c r="H379" s="55">
        <v>92.830188679245282</v>
      </c>
      <c r="I379" s="56">
        <v>906001</v>
      </c>
      <c r="L379" s="39" t="s">
        <v>101</v>
      </c>
      <c r="M379" s="39" t="s">
        <v>27</v>
      </c>
    </row>
    <row r="380" spans="1:13" x14ac:dyDescent="0.25">
      <c r="A380" s="43">
        <v>416707</v>
      </c>
      <c r="B380" s="4" t="str">
        <f>L380&amp;" "&amp;M380</f>
        <v>Gesloten zakje, OPAAK,tweezijdige zachte bekleding, filter en Stomahesive®  30 mm</v>
      </c>
      <c r="C380" s="28" t="s">
        <v>0</v>
      </c>
      <c r="D380" s="28" t="s">
        <v>4</v>
      </c>
      <c r="E380" s="28" t="s">
        <v>2</v>
      </c>
      <c r="F380" s="51">
        <v>30</v>
      </c>
      <c r="G380" s="55">
        <v>98.399999999999991</v>
      </c>
      <c r="H380" s="55">
        <v>92.830188679245282</v>
      </c>
      <c r="I380" s="56">
        <v>906001</v>
      </c>
      <c r="L380" s="39" t="s">
        <v>101</v>
      </c>
      <c r="M380" s="39" t="s">
        <v>192</v>
      </c>
    </row>
    <row r="381" spans="1:13" x14ac:dyDescent="0.25">
      <c r="A381" s="43">
        <v>416713</v>
      </c>
      <c r="B381" s="4" t="str">
        <f>L381&amp;" "&amp;M381</f>
        <v>Gesloten zakje, OPAAK,tweezijdige zachte bekleding, filter en Stomahesive®  40 mm</v>
      </c>
      <c r="C381" s="28" t="s">
        <v>0</v>
      </c>
      <c r="D381" s="28" t="s">
        <v>4</v>
      </c>
      <c r="E381" s="28" t="s">
        <v>2</v>
      </c>
      <c r="F381" s="51">
        <v>30</v>
      </c>
      <c r="G381" s="55">
        <v>98.399999999999991</v>
      </c>
      <c r="H381" s="55">
        <v>92.830188679245282</v>
      </c>
      <c r="I381" s="56">
        <v>906001</v>
      </c>
      <c r="L381" s="39" t="s">
        <v>101</v>
      </c>
      <c r="M381" s="39" t="s">
        <v>35</v>
      </c>
    </row>
    <row r="382" spans="1:13" x14ac:dyDescent="0.25">
      <c r="A382" s="39">
        <v>416700</v>
      </c>
      <c r="B382" s="4" t="str">
        <f>L382&amp;" "&amp;M382</f>
        <v>Gesloten zakje, TRANSPARANT,  éénzijdige zachte bekleding, filter en Stomahesive® 20/70 mm</v>
      </c>
      <c r="C382" s="28" t="s">
        <v>0</v>
      </c>
      <c r="D382" s="28" t="s">
        <v>4</v>
      </c>
      <c r="E382" s="28" t="s">
        <v>2</v>
      </c>
      <c r="F382" s="50">
        <v>30</v>
      </c>
      <c r="G382" s="55">
        <v>104.9294</v>
      </c>
      <c r="H382" s="55">
        <v>98.99</v>
      </c>
      <c r="I382" s="58" t="s">
        <v>16</v>
      </c>
      <c r="L382" s="39" t="s">
        <v>102</v>
      </c>
      <c r="M382" s="39" t="s">
        <v>191</v>
      </c>
    </row>
    <row r="383" spans="1:13" x14ac:dyDescent="0.25">
      <c r="A383" s="39">
        <v>416708</v>
      </c>
      <c r="B383" s="4" t="str">
        <f>L383&amp;" "&amp;M383</f>
        <v>Gesloten zakje, KLEIN, OPAAK,  tweezijdige zachte bekleding,filter en Stomahesive® 30 mm</v>
      </c>
      <c r="C383" s="28" t="s">
        <v>0</v>
      </c>
      <c r="D383" s="28" t="s">
        <v>4</v>
      </c>
      <c r="E383" s="28" t="s">
        <v>2</v>
      </c>
      <c r="F383" s="50">
        <v>30</v>
      </c>
      <c r="G383" s="55">
        <v>104.9294</v>
      </c>
      <c r="H383" s="55">
        <v>98.99</v>
      </c>
      <c r="I383" s="56"/>
      <c r="L383" s="39" t="s">
        <v>103</v>
      </c>
      <c r="M383" s="39" t="s">
        <v>192</v>
      </c>
    </row>
    <row r="384" spans="1:13" x14ac:dyDescent="0.25">
      <c r="A384" s="39">
        <v>413509</v>
      </c>
      <c r="B384" s="4" t="str">
        <f>L384&amp;" "&amp;M384</f>
        <v>Gesloten zakje,Opaak 20/30mm</v>
      </c>
      <c r="C384" s="28" t="s">
        <v>0</v>
      </c>
      <c r="D384" s="28" t="s">
        <v>4</v>
      </c>
      <c r="E384" s="28" t="s">
        <v>2</v>
      </c>
      <c r="F384" s="50">
        <v>30</v>
      </c>
      <c r="G384" s="55">
        <v>98.399999999999991</v>
      </c>
      <c r="H384" s="55">
        <v>92.830188679245282</v>
      </c>
      <c r="I384" s="56">
        <v>906001</v>
      </c>
      <c r="L384" s="39" t="s">
        <v>104</v>
      </c>
      <c r="M384" s="39" t="s">
        <v>193</v>
      </c>
    </row>
    <row r="385" spans="1:13" x14ac:dyDescent="0.25">
      <c r="A385" s="39">
        <v>413510</v>
      </c>
      <c r="B385" s="4" t="str">
        <f>L385&amp;" "&amp;M385</f>
        <v>Gesloten zakje,Opaak 30/40mm</v>
      </c>
      <c r="C385" s="28" t="s">
        <v>0</v>
      </c>
      <c r="D385" s="28" t="s">
        <v>4</v>
      </c>
      <c r="E385" s="28" t="s">
        <v>2</v>
      </c>
      <c r="F385" s="50">
        <v>30</v>
      </c>
      <c r="G385" s="55">
        <v>98.399999999999991</v>
      </c>
      <c r="H385" s="55">
        <v>92.830188679245282</v>
      </c>
      <c r="I385" s="56">
        <v>906001</v>
      </c>
      <c r="L385" s="39" t="s">
        <v>104</v>
      </c>
      <c r="M385" s="39" t="s">
        <v>194</v>
      </c>
    </row>
    <row r="386" spans="1:13" x14ac:dyDescent="0.25">
      <c r="A386" s="39">
        <v>421825</v>
      </c>
      <c r="B386" s="4" t="str">
        <f>L386&amp;" "&amp;M386</f>
        <v>Gesloten zakje,groot Opaak, 2-zijdig zachte bekleding,filter,kijkvenster,Stomahesive 20-70mm</v>
      </c>
      <c r="C386" s="28" t="s">
        <v>0</v>
      </c>
      <c r="D386" s="28" t="s">
        <v>4</v>
      </c>
      <c r="E386" s="28" t="s">
        <v>2</v>
      </c>
      <c r="F386" s="50">
        <v>30</v>
      </c>
      <c r="G386" s="55">
        <v>98.399999999999991</v>
      </c>
      <c r="H386" s="55">
        <v>92.830188679245282</v>
      </c>
      <c r="I386" s="56">
        <v>906001</v>
      </c>
      <c r="L386" s="39" t="s">
        <v>105</v>
      </c>
      <c r="M386" s="39" t="s">
        <v>195</v>
      </c>
    </row>
    <row r="387" spans="1:13" x14ac:dyDescent="0.25">
      <c r="A387" s="39">
        <v>421826</v>
      </c>
      <c r="B387" s="4" t="str">
        <f>L387&amp;" "&amp;M387</f>
        <v>Gesloten zakje,groot Opaak, 2-zijdig zachte bekleding,filter,kijkvenster,Stomahesive 25mm</v>
      </c>
      <c r="C387" s="28" t="s">
        <v>0</v>
      </c>
      <c r="D387" s="28" t="s">
        <v>4</v>
      </c>
      <c r="E387" s="28" t="s">
        <v>2</v>
      </c>
      <c r="F387" s="50">
        <v>30</v>
      </c>
      <c r="G387" s="55">
        <v>98.399999999999991</v>
      </c>
      <c r="H387" s="55">
        <v>92.830188679245282</v>
      </c>
      <c r="I387" s="56">
        <v>906001</v>
      </c>
      <c r="L387" s="39" t="s">
        <v>105</v>
      </c>
      <c r="M387" s="39" t="s">
        <v>196</v>
      </c>
    </row>
    <row r="388" spans="1:13" x14ac:dyDescent="0.25">
      <c r="A388" s="39">
        <v>421827</v>
      </c>
      <c r="B388" s="4" t="str">
        <f>L388&amp;" "&amp;M388</f>
        <v>Gesloten zakje,groot Opaak, 2-zijdig zachte bekleding,filter,kijkvenster,Stomahesive 30mm</v>
      </c>
      <c r="C388" s="28" t="s">
        <v>0</v>
      </c>
      <c r="D388" s="28" t="s">
        <v>4</v>
      </c>
      <c r="E388" s="28" t="s">
        <v>2</v>
      </c>
      <c r="F388" s="50">
        <v>30</v>
      </c>
      <c r="G388" s="55">
        <v>98.399999999999991</v>
      </c>
      <c r="H388" s="55">
        <v>92.830188679245282</v>
      </c>
      <c r="I388" s="56">
        <v>906001</v>
      </c>
      <c r="L388" s="39" t="s">
        <v>105</v>
      </c>
      <c r="M388" s="39" t="s">
        <v>197</v>
      </c>
    </row>
    <row r="389" spans="1:13" x14ac:dyDescent="0.25">
      <c r="A389" s="39">
        <v>421829</v>
      </c>
      <c r="B389" s="4" t="str">
        <f>L389&amp;" "&amp;M389</f>
        <v>Gesloten zakje,groot Opaak, 2-zijdig zachte bekleding,filter,kijkvenster,Stomahesive 40mm</v>
      </c>
      <c r="C389" s="28" t="s">
        <v>0</v>
      </c>
      <c r="D389" s="28" t="s">
        <v>4</v>
      </c>
      <c r="E389" s="28" t="s">
        <v>2</v>
      </c>
      <c r="F389" s="50">
        <v>30</v>
      </c>
      <c r="G389" s="55">
        <v>98.399999999999991</v>
      </c>
      <c r="H389" s="55">
        <v>92.830188679245282</v>
      </c>
      <c r="I389" s="56">
        <v>906001</v>
      </c>
      <c r="L389" s="39" t="s">
        <v>105</v>
      </c>
      <c r="M389" s="39" t="s">
        <v>198</v>
      </c>
    </row>
    <row r="390" spans="1:13" x14ac:dyDescent="0.25">
      <c r="A390" s="39">
        <v>421686</v>
      </c>
      <c r="B390" s="4" t="str">
        <f>L390&amp;" "&amp;M390</f>
        <v>Gesloten zakje,medium Opaak, 2-zijdig zachte bekleding,filter,kijkvenster,Stomahesive 20-70mm</v>
      </c>
      <c r="C390" s="28" t="s">
        <v>0</v>
      </c>
      <c r="D390" s="28" t="s">
        <v>4</v>
      </c>
      <c r="E390" s="28" t="s">
        <v>2</v>
      </c>
      <c r="F390" s="50">
        <v>30</v>
      </c>
      <c r="G390" s="55">
        <v>98.399999999999991</v>
      </c>
      <c r="H390" s="55">
        <v>92.830188679245282</v>
      </c>
      <c r="I390" s="56">
        <v>906001</v>
      </c>
      <c r="L390" s="39" t="s">
        <v>106</v>
      </c>
      <c r="M390" s="39" t="s">
        <v>195</v>
      </c>
    </row>
    <row r="391" spans="1:13" x14ac:dyDescent="0.25">
      <c r="A391" s="39">
        <v>421687</v>
      </c>
      <c r="B391" s="4" t="str">
        <f>L391&amp;" "&amp;M391</f>
        <v>Gesloten zakje,medium Opaak, 2-zijdig zachte bekleding,filter,kijkvenster,Stomahesive 25mm</v>
      </c>
      <c r="C391" s="28" t="s">
        <v>0</v>
      </c>
      <c r="D391" s="28" t="s">
        <v>4</v>
      </c>
      <c r="E391" s="28" t="s">
        <v>2</v>
      </c>
      <c r="F391" s="50">
        <v>30</v>
      </c>
      <c r="G391" s="55">
        <v>98.399999999999991</v>
      </c>
      <c r="H391" s="55">
        <v>92.830188679245282</v>
      </c>
      <c r="I391" s="56">
        <v>906001</v>
      </c>
      <c r="L391" s="39" t="s">
        <v>106</v>
      </c>
      <c r="M391" s="39" t="s">
        <v>196</v>
      </c>
    </row>
    <row r="392" spans="1:13" x14ac:dyDescent="0.25">
      <c r="A392" s="39">
        <v>421688</v>
      </c>
      <c r="B392" s="4" t="str">
        <f>L392&amp;" "&amp;M392</f>
        <v>Gesloten zakje,medium Opaak, 2-zijdig zachte bekleding,filter,kijkvenster,Stomahesive 30mm</v>
      </c>
      <c r="C392" s="28" t="s">
        <v>0</v>
      </c>
      <c r="D392" s="28" t="s">
        <v>4</v>
      </c>
      <c r="E392" s="28" t="s">
        <v>2</v>
      </c>
      <c r="F392" s="50">
        <v>30</v>
      </c>
      <c r="G392" s="55">
        <v>98.399999999999991</v>
      </c>
      <c r="H392" s="55">
        <v>92.830188679245282</v>
      </c>
      <c r="I392" s="56">
        <v>906001</v>
      </c>
      <c r="L392" s="39" t="s">
        <v>106</v>
      </c>
      <c r="M392" s="39" t="s">
        <v>197</v>
      </c>
    </row>
    <row r="393" spans="1:13" x14ac:dyDescent="0.25">
      <c r="A393" s="43">
        <v>416704</v>
      </c>
      <c r="B393" s="4" t="str">
        <f>L393&amp;" "&amp;M393</f>
        <v>Gesloten zakje,Opaak, 2-zijdig zachte bekleding,filter,Stomahesive 25mm</v>
      </c>
      <c r="C393" s="28" t="s">
        <v>0</v>
      </c>
      <c r="D393" s="28" t="s">
        <v>4</v>
      </c>
      <c r="E393" s="28" t="s">
        <v>2</v>
      </c>
      <c r="F393" s="51">
        <v>30</v>
      </c>
      <c r="G393" s="55">
        <v>98.399999999999991</v>
      </c>
      <c r="H393" s="55">
        <v>92.830188679245282</v>
      </c>
      <c r="I393" s="56">
        <v>906001</v>
      </c>
      <c r="L393" s="39" t="s">
        <v>107</v>
      </c>
      <c r="M393" s="39" t="s">
        <v>196</v>
      </c>
    </row>
    <row r="394" spans="1:13" x14ac:dyDescent="0.25">
      <c r="A394" s="43">
        <v>416707</v>
      </c>
      <c r="B394" s="4" t="str">
        <f>L394&amp;" "&amp;M394</f>
        <v>Gesloten zakje,Opaak, 2-zijdig zachte bekleding,filter,Stomahesive 30mm</v>
      </c>
      <c r="C394" s="28" t="s">
        <v>0</v>
      </c>
      <c r="D394" s="28" t="s">
        <v>4</v>
      </c>
      <c r="E394" s="28" t="s">
        <v>2</v>
      </c>
      <c r="F394" s="51">
        <v>30</v>
      </c>
      <c r="G394" s="55">
        <v>98.399999999999991</v>
      </c>
      <c r="H394" s="55">
        <v>92.830188679245282</v>
      </c>
      <c r="I394" s="56">
        <v>906001</v>
      </c>
      <c r="L394" s="39" t="s">
        <v>107</v>
      </c>
      <c r="M394" s="39" t="s">
        <v>197</v>
      </c>
    </row>
    <row r="395" spans="1:13" x14ac:dyDescent="0.25">
      <c r="A395" s="44">
        <v>416713</v>
      </c>
      <c r="B395" s="4" t="str">
        <f>L395&amp;" "&amp;M395</f>
        <v>Gesloten zakje,Opaak, 2-zijdig zachte bekleding,filter,Stomahesive 40mm</v>
      </c>
      <c r="C395" s="28" t="s">
        <v>0</v>
      </c>
      <c r="D395" s="28" t="s">
        <v>4</v>
      </c>
      <c r="E395" s="28" t="s">
        <v>2</v>
      </c>
      <c r="F395" s="52">
        <v>30</v>
      </c>
      <c r="G395" s="55">
        <v>98.399999999999991</v>
      </c>
      <c r="H395" s="55">
        <v>92.830188679245282</v>
      </c>
      <c r="I395" s="56">
        <v>906001</v>
      </c>
      <c r="L395" s="39" t="s">
        <v>107</v>
      </c>
      <c r="M395" s="39" t="s">
        <v>198</v>
      </c>
    </row>
    <row r="396" spans="1:13" x14ac:dyDescent="0.25">
      <c r="A396" s="39">
        <v>421816</v>
      </c>
      <c r="B396" s="4" t="str">
        <f>L396&amp;" "&amp;M396</f>
        <v>Gesloten zakje,Klein,Opaak, 2-zijdig zachte bekleding,filter,Stomahesive 20-70mm</v>
      </c>
      <c r="C396" s="28" t="s">
        <v>0</v>
      </c>
      <c r="D396" s="28" t="s">
        <v>4</v>
      </c>
      <c r="E396" s="28" t="s">
        <v>2</v>
      </c>
      <c r="F396" s="50">
        <v>30</v>
      </c>
      <c r="G396" s="55">
        <v>98.399999999999991</v>
      </c>
      <c r="H396" s="55">
        <v>92.830188679245282</v>
      </c>
      <c r="I396" s="56">
        <v>906001</v>
      </c>
      <c r="L396" s="39" t="s">
        <v>108</v>
      </c>
      <c r="M396" s="39" t="s">
        <v>195</v>
      </c>
    </row>
    <row r="397" spans="1:13" x14ac:dyDescent="0.25">
      <c r="A397" s="39">
        <v>421817</v>
      </c>
      <c r="B397" s="4" t="str">
        <f>L397&amp;" "&amp;M397</f>
        <v>Gesloten zakje,Klein,Opaak, 2-zijdig zachte bekleding,filter,Stomahesive 25mm</v>
      </c>
      <c r="C397" s="28" t="s">
        <v>0</v>
      </c>
      <c r="D397" s="28" t="s">
        <v>4</v>
      </c>
      <c r="E397" s="28" t="s">
        <v>2</v>
      </c>
      <c r="F397" s="50">
        <v>30</v>
      </c>
      <c r="G397" s="55">
        <v>98.399999999999991</v>
      </c>
      <c r="H397" s="55">
        <v>92.830188679245282</v>
      </c>
      <c r="I397" s="56">
        <v>906001</v>
      </c>
      <c r="L397" s="39" t="s">
        <v>108</v>
      </c>
      <c r="M397" s="39" t="s">
        <v>196</v>
      </c>
    </row>
    <row r="398" spans="1:13" x14ac:dyDescent="0.25">
      <c r="A398" s="39">
        <v>421818</v>
      </c>
      <c r="B398" s="4" t="str">
        <f>L398&amp;" "&amp;M398</f>
        <v>Gesloten zakje,Klein,Opaak, 2-zijdig zachte bekleding,filter,Stomahesive 30mm</v>
      </c>
      <c r="C398" s="28" t="s">
        <v>0</v>
      </c>
      <c r="D398" s="28" t="s">
        <v>4</v>
      </c>
      <c r="E398" s="28" t="s">
        <v>2</v>
      </c>
      <c r="F398" s="50">
        <v>30</v>
      </c>
      <c r="G398" s="55">
        <v>98.399999999999991</v>
      </c>
      <c r="H398" s="55">
        <v>92.830188679245282</v>
      </c>
      <c r="I398" s="56">
        <v>906001</v>
      </c>
      <c r="L398" s="39" t="s">
        <v>108</v>
      </c>
      <c r="M398" s="39" t="s">
        <v>197</v>
      </c>
    </row>
    <row r="399" spans="1:13" ht="30" x14ac:dyDescent="0.25">
      <c r="A399" s="39">
        <v>416719</v>
      </c>
      <c r="B399" s="4" t="str">
        <f>L399&amp;" "&amp;M399</f>
        <v xml:space="preserve">
open zakje, OPAAK, tweenzijdige zachte bekleding, filter, Stomahesive® , Invisiclose® 20/70 mm </v>
      </c>
      <c r="C399" s="28" t="s">
        <v>0</v>
      </c>
      <c r="D399" s="28" t="s">
        <v>51</v>
      </c>
      <c r="E399" s="28" t="s">
        <v>2</v>
      </c>
      <c r="F399" s="50">
        <v>10</v>
      </c>
      <c r="G399" s="55">
        <v>47.5</v>
      </c>
      <c r="H399" s="55">
        <v>44.811320754716981</v>
      </c>
      <c r="I399" s="56">
        <v>906002</v>
      </c>
      <c r="L399" s="39" t="s">
        <v>109</v>
      </c>
      <c r="M399" s="39" t="s">
        <v>199</v>
      </c>
    </row>
    <row r="400" spans="1:13" ht="30" x14ac:dyDescent="0.25">
      <c r="A400" s="39">
        <v>416718</v>
      </c>
      <c r="B400" s="4" t="str">
        <f>L400&amp;" "&amp;M400</f>
        <v xml:space="preserve">
open zakje, TRANSPARANT, éénzijdige zachte bekleding, filter, Stomahesive®  ,Invisiclose® 20/70 mm </v>
      </c>
      <c r="C400" s="28" t="s">
        <v>0</v>
      </c>
      <c r="D400" s="28" t="s">
        <v>51</v>
      </c>
      <c r="E400" s="28" t="s">
        <v>2</v>
      </c>
      <c r="F400" s="50">
        <v>10</v>
      </c>
      <c r="G400" s="55">
        <v>47.5</v>
      </c>
      <c r="H400" s="55">
        <v>44.811320754716981</v>
      </c>
      <c r="I400" s="56">
        <v>906002</v>
      </c>
      <c r="L400" s="39" t="s">
        <v>110</v>
      </c>
      <c r="M400" s="39" t="s">
        <v>199</v>
      </c>
    </row>
    <row r="401" spans="1:13" ht="30" x14ac:dyDescent="0.25">
      <c r="A401" s="39">
        <v>416738</v>
      </c>
      <c r="B401" s="4" t="str">
        <f>L401&amp;" "&amp;M401</f>
        <v xml:space="preserve">
open zakje, TRANSPARANT, CONVEX, éénzijdige zachte bekleding, filter  19 mm</v>
      </c>
      <c r="C401" s="28" t="s">
        <v>0</v>
      </c>
      <c r="D401" s="28" t="s">
        <v>51</v>
      </c>
      <c r="E401" s="28" t="s">
        <v>3</v>
      </c>
      <c r="F401" s="50">
        <v>10</v>
      </c>
      <c r="G401" s="55">
        <v>51.325200000000002</v>
      </c>
      <c r="H401" s="55">
        <v>48.42</v>
      </c>
      <c r="I401" s="56">
        <v>906005</v>
      </c>
      <c r="L401" s="39" t="s">
        <v>111</v>
      </c>
      <c r="M401" s="39" t="s">
        <v>48</v>
      </c>
    </row>
    <row r="402" spans="1:13" ht="30" x14ac:dyDescent="0.25">
      <c r="A402" s="39">
        <v>416740</v>
      </c>
      <c r="B402" s="4" t="str">
        <f>L402&amp;" "&amp;M402</f>
        <v xml:space="preserve">
open zakje, TRANSPARANT, CONVEX, éénzijdige zachte bekleding, filter  22 mm</v>
      </c>
      <c r="C402" s="28" t="s">
        <v>0</v>
      </c>
      <c r="D402" s="28" t="s">
        <v>51</v>
      </c>
      <c r="E402" s="28" t="s">
        <v>3</v>
      </c>
      <c r="F402" s="50">
        <v>10</v>
      </c>
      <c r="G402" s="55">
        <v>51.325200000000002</v>
      </c>
      <c r="H402" s="55">
        <v>48.42</v>
      </c>
      <c r="I402" s="56">
        <v>906005</v>
      </c>
      <c r="L402" s="39" t="s">
        <v>111</v>
      </c>
      <c r="M402" s="39" t="s">
        <v>49</v>
      </c>
    </row>
    <row r="403" spans="1:13" ht="30" x14ac:dyDescent="0.25">
      <c r="A403" s="39">
        <v>416742</v>
      </c>
      <c r="B403" s="4" t="str">
        <f>L403&amp;" "&amp;M403</f>
        <v xml:space="preserve">
open zakje, TRANSPARANT, CONVEX, éénzijdige zachte bekleding, filter  25 mm</v>
      </c>
      <c r="C403" s="28" t="s">
        <v>0</v>
      </c>
      <c r="D403" s="28" t="s">
        <v>51</v>
      </c>
      <c r="E403" s="28" t="s">
        <v>3</v>
      </c>
      <c r="F403" s="50">
        <v>10</v>
      </c>
      <c r="G403" s="55">
        <v>51.325200000000002</v>
      </c>
      <c r="H403" s="55">
        <v>48.42</v>
      </c>
      <c r="I403" s="56">
        <v>906005</v>
      </c>
      <c r="L403" s="39" t="s">
        <v>111</v>
      </c>
      <c r="M403" s="39" t="s">
        <v>27</v>
      </c>
    </row>
    <row r="404" spans="1:13" ht="30" x14ac:dyDescent="0.25">
      <c r="A404" s="39">
        <v>416744</v>
      </c>
      <c r="B404" s="4" t="str">
        <f>L404&amp;" "&amp;M404</f>
        <v xml:space="preserve">
open zakje, TRANSPARANT, CONVEX, éénzijdige zachte bekleding, filter  28 mm</v>
      </c>
      <c r="C404" s="28" t="s">
        <v>0</v>
      </c>
      <c r="D404" s="28" t="s">
        <v>51</v>
      </c>
      <c r="E404" s="28" t="s">
        <v>3</v>
      </c>
      <c r="F404" s="50">
        <v>10</v>
      </c>
      <c r="G404" s="55">
        <v>51.325200000000002</v>
      </c>
      <c r="H404" s="55">
        <v>48.42</v>
      </c>
      <c r="I404" s="56">
        <v>906005</v>
      </c>
      <c r="L404" s="39" t="s">
        <v>111</v>
      </c>
      <c r="M404" s="39" t="s">
        <v>28</v>
      </c>
    </row>
    <row r="405" spans="1:13" x14ac:dyDescent="0.25">
      <c r="A405" s="39">
        <v>416739</v>
      </c>
      <c r="B405" s="4" t="str">
        <f>L405&amp;" "&amp;M405</f>
        <v>Open zakje, OPAAK, CONVEX invisiclose, filter 19 mm</v>
      </c>
      <c r="C405" s="28" t="s">
        <v>0</v>
      </c>
      <c r="D405" s="28" t="s">
        <v>51</v>
      </c>
      <c r="E405" s="28" t="s">
        <v>3</v>
      </c>
      <c r="F405" s="50">
        <v>10</v>
      </c>
      <c r="G405" s="55">
        <v>51.325200000000002</v>
      </c>
      <c r="H405" s="55">
        <v>48.42</v>
      </c>
      <c r="I405" s="56">
        <v>906005</v>
      </c>
      <c r="L405" s="39" t="s">
        <v>112</v>
      </c>
      <c r="M405" s="39" t="s">
        <v>48</v>
      </c>
    </row>
    <row r="406" spans="1:13" x14ac:dyDescent="0.25">
      <c r="A406" s="39">
        <v>416741</v>
      </c>
      <c r="B406" s="4" t="str">
        <f>L406&amp;" "&amp;M406</f>
        <v>Open zakje, OPAAK, CONVEX invisiclose, filter 22 mm</v>
      </c>
      <c r="C406" s="28" t="s">
        <v>0</v>
      </c>
      <c r="D406" s="28" t="s">
        <v>51</v>
      </c>
      <c r="E406" s="28" t="s">
        <v>3</v>
      </c>
      <c r="F406" s="50">
        <v>10</v>
      </c>
      <c r="G406" s="55">
        <v>51.325200000000002</v>
      </c>
      <c r="H406" s="55">
        <v>48.42</v>
      </c>
      <c r="I406" s="56">
        <v>906005</v>
      </c>
      <c r="L406" s="39" t="s">
        <v>112</v>
      </c>
      <c r="M406" s="39" t="s">
        <v>49</v>
      </c>
    </row>
    <row r="407" spans="1:13" x14ac:dyDescent="0.25">
      <c r="A407" s="39">
        <v>416743</v>
      </c>
      <c r="B407" s="4" t="str">
        <f>L407&amp;" "&amp;M407</f>
        <v>Open zakje, OPAAK, CONVEX invisiclose, filter 25 mm</v>
      </c>
      <c r="C407" s="28" t="s">
        <v>0</v>
      </c>
      <c r="D407" s="28" t="s">
        <v>51</v>
      </c>
      <c r="E407" s="28" t="s">
        <v>3</v>
      </c>
      <c r="F407" s="50">
        <v>10</v>
      </c>
      <c r="G407" s="55">
        <v>51.325200000000002</v>
      </c>
      <c r="H407" s="55">
        <v>48.42</v>
      </c>
      <c r="I407" s="56">
        <v>906005</v>
      </c>
      <c r="L407" s="39" t="s">
        <v>112</v>
      </c>
      <c r="M407" s="39" t="s">
        <v>27</v>
      </c>
    </row>
    <row r="408" spans="1:13" x14ac:dyDescent="0.25">
      <c r="A408" s="39">
        <v>416745</v>
      </c>
      <c r="B408" s="4" t="str">
        <f>L408&amp;" "&amp;M408</f>
        <v>Open zakje, OPAAK, CONVEX invisiclose, filter 28 mm</v>
      </c>
      <c r="C408" s="28" t="s">
        <v>0</v>
      </c>
      <c r="D408" s="28" t="s">
        <v>51</v>
      </c>
      <c r="E408" s="28" t="s">
        <v>3</v>
      </c>
      <c r="F408" s="50">
        <v>10</v>
      </c>
      <c r="G408" s="55">
        <v>51.325200000000002</v>
      </c>
      <c r="H408" s="55">
        <v>48.42</v>
      </c>
      <c r="I408" s="56">
        <v>906005</v>
      </c>
      <c r="L408" s="39" t="s">
        <v>112</v>
      </c>
      <c r="M408" s="39" t="s">
        <v>28</v>
      </c>
    </row>
    <row r="409" spans="1:13" x14ac:dyDescent="0.25">
      <c r="A409" s="39">
        <v>413515</v>
      </c>
      <c r="B409" s="4" t="str">
        <f>L409&amp;" "&amp;M409</f>
        <v>Open zakje, transparant, filter, kijkvenster 20/30mm</v>
      </c>
      <c r="C409" s="28" t="s">
        <v>0</v>
      </c>
      <c r="D409" s="28" t="s">
        <v>51</v>
      </c>
      <c r="E409" s="28" t="s">
        <v>2</v>
      </c>
      <c r="F409" s="50">
        <v>10</v>
      </c>
      <c r="G409" s="55">
        <v>47.5</v>
      </c>
      <c r="H409" s="55">
        <v>44.811320754716981</v>
      </c>
      <c r="I409" s="56">
        <v>906002</v>
      </c>
      <c r="L409" s="39" t="s">
        <v>113</v>
      </c>
      <c r="M409" s="39" t="s">
        <v>193</v>
      </c>
    </row>
    <row r="410" spans="1:13" x14ac:dyDescent="0.25">
      <c r="A410" s="39">
        <v>413516</v>
      </c>
      <c r="B410" s="4" t="str">
        <f>L410&amp;" "&amp;M410</f>
        <v>Open zakje, transparant, filter, kijkvenster 30/40mm</v>
      </c>
      <c r="C410" s="28" t="s">
        <v>0</v>
      </c>
      <c r="D410" s="28" t="s">
        <v>51</v>
      </c>
      <c r="E410" s="28" t="s">
        <v>2</v>
      </c>
      <c r="F410" s="50">
        <v>10</v>
      </c>
      <c r="G410" s="55">
        <v>47.5</v>
      </c>
      <c r="H410" s="55">
        <v>44.811320754716981</v>
      </c>
      <c r="I410" s="56">
        <v>906002</v>
      </c>
      <c r="L410" s="39" t="s">
        <v>113</v>
      </c>
      <c r="M410" s="39" t="s">
        <v>194</v>
      </c>
    </row>
    <row r="411" spans="1:13" x14ac:dyDescent="0.25">
      <c r="A411" s="39">
        <v>413521</v>
      </c>
      <c r="B411" s="4" t="str">
        <f>L411&amp;" "&amp;M411</f>
        <v>open zakje, opaak, filter, kijkvenster 20/30mm</v>
      </c>
      <c r="C411" s="28" t="s">
        <v>0</v>
      </c>
      <c r="D411" s="28" t="s">
        <v>51</v>
      </c>
      <c r="E411" s="28" t="s">
        <v>2</v>
      </c>
      <c r="F411" s="50">
        <v>10</v>
      </c>
      <c r="G411" s="55">
        <v>47.5</v>
      </c>
      <c r="H411" s="55">
        <v>44.811320754716981</v>
      </c>
      <c r="I411" s="56">
        <v>906002</v>
      </c>
      <c r="L411" s="39" t="s">
        <v>114</v>
      </c>
      <c r="M411" s="39" t="s">
        <v>193</v>
      </c>
    </row>
    <row r="412" spans="1:13" x14ac:dyDescent="0.25">
      <c r="A412" s="39">
        <v>413522</v>
      </c>
      <c r="B412" s="4" t="str">
        <f>L412&amp;" "&amp;M412</f>
        <v>open zakje, opaak, filter, kijkvenster 30/40mm</v>
      </c>
      <c r="C412" s="28" t="s">
        <v>0</v>
      </c>
      <c r="D412" s="28" t="s">
        <v>51</v>
      </c>
      <c r="E412" s="28" t="s">
        <v>2</v>
      </c>
      <c r="F412" s="50">
        <v>10</v>
      </c>
      <c r="G412" s="55">
        <v>47.5</v>
      </c>
      <c r="H412" s="55">
        <v>44.811320754716981</v>
      </c>
      <c r="I412" s="56">
        <v>906002</v>
      </c>
      <c r="L412" s="39" t="s">
        <v>114</v>
      </c>
      <c r="M412" s="39" t="s">
        <v>194</v>
      </c>
    </row>
    <row r="413" spans="1:13" x14ac:dyDescent="0.25">
      <c r="A413" s="39">
        <v>401232</v>
      </c>
      <c r="B413" s="4" t="str">
        <f>L413&amp;" "&amp;M413</f>
        <v>Urostomiezakje,(550 ml) transparant met buigkraantje, anti-refluxsysteem 13/45 mm</v>
      </c>
      <c r="C413" s="28" t="s">
        <v>0</v>
      </c>
      <c r="D413" s="32" t="s">
        <v>52</v>
      </c>
      <c r="E413" s="28" t="s">
        <v>2</v>
      </c>
      <c r="F413" s="50">
        <v>10</v>
      </c>
      <c r="G413" s="55">
        <v>73.574600000000004</v>
      </c>
      <c r="H413" s="55">
        <v>69.41</v>
      </c>
      <c r="I413" s="56">
        <v>906003</v>
      </c>
      <c r="L413" s="39" t="s">
        <v>115</v>
      </c>
      <c r="M413" s="39" t="s">
        <v>200</v>
      </c>
    </row>
    <row r="414" spans="1:13" x14ac:dyDescent="0.25">
      <c r="A414" s="39">
        <v>401233</v>
      </c>
      <c r="B414" s="4" t="str">
        <f>L414&amp;" "&amp;M414</f>
        <v>Urostomiezakje, STANDAARD, OPAAK (550 ml) met buigkraantje, anti-refluxsysteem 13/45 mm</v>
      </c>
      <c r="C414" s="28" t="s">
        <v>0</v>
      </c>
      <c r="D414" s="32" t="s">
        <v>52</v>
      </c>
      <c r="E414" s="28" t="s">
        <v>2</v>
      </c>
      <c r="F414" s="50">
        <v>10</v>
      </c>
      <c r="G414" s="55">
        <v>73.574600000000004</v>
      </c>
      <c r="H414" s="55">
        <v>69.41</v>
      </c>
      <c r="I414" s="56">
        <v>906003</v>
      </c>
      <c r="L414" s="39" t="s">
        <v>116</v>
      </c>
      <c r="M414" s="39" t="s">
        <v>200</v>
      </c>
    </row>
    <row r="415" spans="1:13" x14ac:dyDescent="0.25">
      <c r="A415" s="39">
        <v>401234</v>
      </c>
      <c r="B415" s="4" t="str">
        <f>L415&amp;" "&amp;M415</f>
        <v>Urostomiezakje, KLEIN, TRANSPARANT (350 ml) ,buigkraantje, anti-refluxsysteem 13/45 mm</v>
      </c>
      <c r="C415" s="28" t="s">
        <v>0</v>
      </c>
      <c r="D415" s="32" t="s">
        <v>52</v>
      </c>
      <c r="E415" s="28" t="s">
        <v>2</v>
      </c>
      <c r="F415" s="50">
        <v>10</v>
      </c>
      <c r="G415" s="55">
        <v>73.574600000000004</v>
      </c>
      <c r="H415" s="55">
        <v>69.41</v>
      </c>
      <c r="I415" s="56">
        <v>906003</v>
      </c>
      <c r="L415" s="39" t="s">
        <v>117</v>
      </c>
      <c r="M415" s="39" t="s">
        <v>200</v>
      </c>
    </row>
    <row r="416" spans="1:13" x14ac:dyDescent="0.25">
      <c r="A416" s="43">
        <v>175611</v>
      </c>
      <c r="B416" s="4" t="str">
        <f>L416&amp;" "&amp;M416</f>
        <v>Stomacap  19/50 mm</v>
      </c>
      <c r="C416" s="28" t="s">
        <v>43</v>
      </c>
      <c r="D416" s="32"/>
      <c r="E416" s="28"/>
      <c r="F416" s="51">
        <v>30</v>
      </c>
      <c r="G416" s="55">
        <v>96.661400000000015</v>
      </c>
      <c r="H416" s="55">
        <v>91.19</v>
      </c>
      <c r="I416" s="59">
        <v>906018</v>
      </c>
      <c r="L416" s="39" t="s">
        <v>118</v>
      </c>
      <c r="M416" s="39" t="s">
        <v>201</v>
      </c>
    </row>
    <row r="417" spans="1:13" x14ac:dyDescent="0.25">
      <c r="A417" s="39">
        <v>175523</v>
      </c>
      <c r="B417" s="4" t="str">
        <f>L417&amp;" "&amp;M417</f>
        <v>Open zakje, OPAAK, luchtig weefsel en één klem 19/60 mm</v>
      </c>
      <c r="C417" s="28" t="s">
        <v>0</v>
      </c>
      <c r="D417" s="28" t="s">
        <v>51</v>
      </c>
      <c r="E417" s="28" t="s">
        <v>2</v>
      </c>
      <c r="F417" s="50">
        <v>10</v>
      </c>
      <c r="G417" s="55">
        <v>47.5</v>
      </c>
      <c r="H417" s="55">
        <v>44.811320754716981</v>
      </c>
      <c r="I417" s="56">
        <v>906002</v>
      </c>
      <c r="L417" s="39" t="s">
        <v>119</v>
      </c>
      <c r="M417" s="39" t="s">
        <v>202</v>
      </c>
    </row>
    <row r="418" spans="1:13" x14ac:dyDescent="0.25">
      <c r="A418" s="39">
        <v>175530</v>
      </c>
      <c r="B418" s="4" t="str">
        <f>L418&amp;" "&amp;M418</f>
        <v>Open zakje, TRANSPARANT, luchtig weefsel en één klem 19/60 mm</v>
      </c>
      <c r="C418" s="28" t="s">
        <v>0</v>
      </c>
      <c r="D418" s="28" t="s">
        <v>51</v>
      </c>
      <c r="E418" s="28" t="s">
        <v>2</v>
      </c>
      <c r="F418" s="50">
        <v>10</v>
      </c>
      <c r="G418" s="55">
        <v>47.5</v>
      </c>
      <c r="H418" s="55">
        <v>44.811320754716981</v>
      </c>
      <c r="I418" s="56">
        <v>906002</v>
      </c>
      <c r="L418" s="39" t="s">
        <v>120</v>
      </c>
      <c r="M418" s="39" t="s">
        <v>202</v>
      </c>
    </row>
    <row r="419" spans="1:13" x14ac:dyDescent="0.25">
      <c r="A419" s="39">
        <v>64994</v>
      </c>
      <c r="B419" s="4" t="str">
        <f>L419&amp;" "&amp;M419</f>
        <v>Urostomiezakje, TRANSPARANT (550ml), met buigkraantje, anti-refluxkleppen en 2 adapters  19/45 mm</v>
      </c>
      <c r="C419" s="28" t="s">
        <v>0</v>
      </c>
      <c r="D419" s="28" t="s">
        <v>52</v>
      </c>
      <c r="E419" s="28" t="s">
        <v>2</v>
      </c>
      <c r="F419" s="50">
        <v>15</v>
      </c>
      <c r="G419" s="55">
        <v>110.36190000000001</v>
      </c>
      <c r="H419" s="55">
        <v>104.11499999999999</v>
      </c>
      <c r="I419" s="56">
        <v>906003</v>
      </c>
      <c r="L419" s="39" t="s">
        <v>121</v>
      </c>
      <c r="M419" s="39" t="s">
        <v>174</v>
      </c>
    </row>
    <row r="420" spans="1:13" x14ac:dyDescent="0.25">
      <c r="A420" s="39">
        <v>416915</v>
      </c>
      <c r="B420" s="4" t="str">
        <f>L420&amp;" "&amp;M420</f>
        <v>Ledigbaar ééndelig opvangzakje met huidbeschermer en Invisiclose® sluiting 8/100 mm</v>
      </c>
      <c r="C420" s="28" t="s">
        <v>0</v>
      </c>
      <c r="D420" s="28" t="s">
        <v>51</v>
      </c>
      <c r="E420" s="28" t="s">
        <v>2</v>
      </c>
      <c r="F420" s="50">
        <v>5</v>
      </c>
      <c r="G420" s="55">
        <v>37.736000000000004</v>
      </c>
      <c r="H420" s="55">
        <v>35.6</v>
      </c>
      <c r="I420" s="56">
        <v>906002</v>
      </c>
      <c r="L420" s="39" t="s">
        <v>122</v>
      </c>
      <c r="M420" s="39" t="s">
        <v>203</v>
      </c>
    </row>
    <row r="421" spans="1:13" x14ac:dyDescent="0.25">
      <c r="A421" s="39">
        <v>650803</v>
      </c>
      <c r="B421" s="4" t="str">
        <f>L421&amp;" "&amp;M421</f>
        <v>Ledigbaar ééndelig opvangzakje met huidbeschermer 8/100 mm</v>
      </c>
      <c r="C421" s="28" t="s">
        <v>0</v>
      </c>
      <c r="D421" s="28" t="s">
        <v>51</v>
      </c>
      <c r="E421" s="28" t="s">
        <v>2</v>
      </c>
      <c r="F421" s="50">
        <v>10</v>
      </c>
      <c r="G421" s="55">
        <v>102.86240000000001</v>
      </c>
      <c r="H421" s="55">
        <v>97.04</v>
      </c>
      <c r="I421" s="56">
        <v>906002</v>
      </c>
      <c r="L421" s="39" t="s">
        <v>123</v>
      </c>
      <c r="M421" s="39" t="s">
        <v>203</v>
      </c>
    </row>
    <row r="422" spans="1:13" x14ac:dyDescent="0.25">
      <c r="A422" s="45">
        <v>405487</v>
      </c>
      <c r="B422" s="4" t="str">
        <f>L422&amp;" "&amp;M422</f>
        <v>Huidplaat van Stomahesive® 13-89 mm</v>
      </c>
      <c r="C422" s="28" t="s">
        <v>1</v>
      </c>
      <c r="D422" s="28" t="s">
        <v>37</v>
      </c>
      <c r="E422" s="28" t="s">
        <v>2</v>
      </c>
      <c r="F422" s="53">
        <v>5</v>
      </c>
      <c r="G422" s="55">
        <v>37.5</v>
      </c>
      <c r="H422" s="55">
        <v>35.377358490566039</v>
      </c>
      <c r="I422" s="56">
        <v>906007</v>
      </c>
      <c r="L422" s="39" t="s">
        <v>124</v>
      </c>
      <c r="M422" s="39" t="s">
        <v>188</v>
      </c>
    </row>
    <row r="423" spans="1:13" x14ac:dyDescent="0.25">
      <c r="A423" s="45">
        <v>405406</v>
      </c>
      <c r="B423" s="4" t="str">
        <f>L423&amp;" "&amp;M423</f>
        <v>TRANSPARANT open zakje extra large 13-89 mm</v>
      </c>
      <c r="C423" s="28" t="s">
        <v>1</v>
      </c>
      <c r="D423" s="28" t="s">
        <v>51</v>
      </c>
      <c r="E423" s="28" t="s">
        <v>14</v>
      </c>
      <c r="F423" s="53">
        <v>10</v>
      </c>
      <c r="G423" s="55">
        <v>48.070999999999998</v>
      </c>
      <c r="H423" s="55">
        <v>45.35</v>
      </c>
      <c r="I423" s="56">
        <v>906010</v>
      </c>
      <c r="L423" s="39" t="s">
        <v>125</v>
      </c>
      <c r="M423" s="39" t="s">
        <v>188</v>
      </c>
    </row>
    <row r="424" spans="1:13" x14ac:dyDescent="0.25">
      <c r="A424" s="39">
        <v>416472</v>
      </c>
      <c r="B424" s="4" t="str">
        <f>L424&amp;" "&amp;M424</f>
        <v>TRANSPARANT open zakje met Invisiclose® sluiting 100 mm</v>
      </c>
      <c r="C424" s="28" t="s">
        <v>1</v>
      </c>
      <c r="D424" s="28" t="s">
        <v>51</v>
      </c>
      <c r="E424" s="28" t="s">
        <v>14</v>
      </c>
      <c r="F424" s="50">
        <v>10</v>
      </c>
      <c r="G424" s="55">
        <v>45.315000000000005</v>
      </c>
      <c r="H424" s="55">
        <v>42.75</v>
      </c>
      <c r="I424" s="56">
        <v>906010</v>
      </c>
      <c r="L424" s="39" t="s">
        <v>126</v>
      </c>
      <c r="M424" s="39" t="s">
        <v>50</v>
      </c>
    </row>
    <row r="425" spans="1:13" x14ac:dyDescent="0.25">
      <c r="A425" s="39">
        <v>125163</v>
      </c>
      <c r="B425" s="4" t="str">
        <f>L425&amp;" "&amp;M425</f>
        <v>Beschermplaat van Stomahesive® 100 mm</v>
      </c>
      <c r="C425" s="28" t="s">
        <v>1</v>
      </c>
      <c r="D425" s="28" t="s">
        <v>37</v>
      </c>
      <c r="E425" s="28" t="s">
        <v>2</v>
      </c>
      <c r="F425" s="50">
        <v>5</v>
      </c>
      <c r="G425" s="55">
        <v>37.5</v>
      </c>
      <c r="H425" s="55">
        <v>35.377358490566039</v>
      </c>
      <c r="I425" s="56">
        <v>906007</v>
      </c>
      <c r="L425" s="39" t="s">
        <v>127</v>
      </c>
      <c r="M425" s="39" t="s">
        <v>50</v>
      </c>
    </row>
    <row r="426" spans="1:13" x14ac:dyDescent="0.25">
      <c r="A426" s="39">
        <v>400971</v>
      </c>
      <c r="B426" s="4" t="str">
        <f>L426&amp;" "&amp;M426</f>
        <v>TRANSPARANT open zakje met klem 100 mm</v>
      </c>
      <c r="C426" s="28" t="s">
        <v>1</v>
      </c>
      <c r="D426" s="28" t="s">
        <v>51</v>
      </c>
      <c r="E426" s="28" t="s">
        <v>14</v>
      </c>
      <c r="F426" s="50">
        <v>10</v>
      </c>
      <c r="G426" s="55">
        <v>45.315000000000005</v>
      </c>
      <c r="H426" s="55">
        <v>42.75</v>
      </c>
      <c r="I426" s="56">
        <v>906010</v>
      </c>
      <c r="L426" s="39" t="s">
        <v>128</v>
      </c>
      <c r="M426" s="39" t="s">
        <v>50</v>
      </c>
    </row>
    <row r="427" spans="1:13" x14ac:dyDescent="0.25">
      <c r="A427" s="39">
        <v>20922</v>
      </c>
      <c r="B427" s="4" t="str">
        <f>L427&amp;" "&amp;M427</f>
        <v>Eéndelig pediatrisch open zakje met huidbeschermer + klem 8/50 mm</v>
      </c>
      <c r="C427" s="28" t="s">
        <v>0</v>
      </c>
      <c r="D427" s="28" t="s">
        <v>51</v>
      </c>
      <c r="E427" s="28" t="s">
        <v>2</v>
      </c>
      <c r="F427" s="50">
        <v>15</v>
      </c>
      <c r="G427" s="55">
        <v>71.25</v>
      </c>
      <c r="H427" s="55">
        <v>67.216981132075475</v>
      </c>
      <c r="I427" s="56">
        <v>906002</v>
      </c>
      <c r="L427" s="39" t="s">
        <v>129</v>
      </c>
      <c r="M427" s="39" t="s">
        <v>204</v>
      </c>
    </row>
    <row r="428" spans="1:13" x14ac:dyDescent="0.25">
      <c r="A428" s="39">
        <v>20917</v>
      </c>
      <c r="B428" s="4" t="str">
        <f>L428&amp;" "&amp;M428</f>
        <v>Eendelige urostomiezakje, met plooikraantje 8/25 mm</v>
      </c>
      <c r="C428" s="28" t="s">
        <v>0</v>
      </c>
      <c r="D428" s="28" t="s">
        <v>52</v>
      </c>
      <c r="E428" s="28" t="s">
        <v>2</v>
      </c>
      <c r="F428" s="50">
        <v>15</v>
      </c>
      <c r="G428" s="55">
        <v>110.36190000000001</v>
      </c>
      <c r="H428" s="55">
        <v>104.11499999999999</v>
      </c>
      <c r="I428" s="56">
        <v>906003</v>
      </c>
      <c r="L428" s="39" t="s">
        <v>130</v>
      </c>
      <c r="M428" s="39" t="s">
        <v>205</v>
      </c>
    </row>
    <row r="429" spans="1:13" x14ac:dyDescent="0.25">
      <c r="A429" s="39">
        <v>125016</v>
      </c>
      <c r="B429" s="4" t="str">
        <f>L429&amp;" "&amp;M429</f>
        <v>Pediatrische beschermplaat met microporeuze pleisterrrand 32 mm</v>
      </c>
      <c r="C429" s="28" t="s">
        <v>1</v>
      </c>
      <c r="D429" s="28" t="s">
        <v>37</v>
      </c>
      <c r="E429" s="28" t="s">
        <v>2</v>
      </c>
      <c r="F429" s="50">
        <v>5</v>
      </c>
      <c r="G429" s="55">
        <v>37.5</v>
      </c>
      <c r="H429" s="55">
        <v>35.377358490566039</v>
      </c>
      <c r="I429" s="56">
        <v>906007</v>
      </c>
      <c r="L429" s="39" t="s">
        <v>131</v>
      </c>
      <c r="M429" s="39" t="s">
        <v>29</v>
      </c>
    </row>
    <row r="430" spans="1:13" x14ac:dyDescent="0.25">
      <c r="A430" s="39">
        <v>402566</v>
      </c>
      <c r="B430" s="4" t="str">
        <f>L430&amp;" "&amp;M430</f>
        <v>Pediatrisch open zakje, TRANSPARANT 32 mm</v>
      </c>
      <c r="C430" s="28" t="s">
        <v>1</v>
      </c>
      <c r="D430" s="28" t="s">
        <v>51</v>
      </c>
      <c r="E430" s="28" t="s">
        <v>14</v>
      </c>
      <c r="F430" s="50">
        <v>10</v>
      </c>
      <c r="G430" s="55">
        <v>19.399999999999999</v>
      </c>
      <c r="H430" s="55">
        <v>18.301886792452827</v>
      </c>
      <c r="I430" s="56">
        <v>906010</v>
      </c>
      <c r="L430" s="39" t="s">
        <v>132</v>
      </c>
      <c r="M430" s="39" t="s">
        <v>29</v>
      </c>
    </row>
    <row r="431" spans="1:13" x14ac:dyDescent="0.25">
      <c r="A431" s="39">
        <v>402568</v>
      </c>
      <c r="B431" s="4" t="str">
        <f>L431&amp;" "&amp;M431</f>
        <v>Pediatrisch, urostomiezakje met plooikraantje 32 mm</v>
      </c>
      <c r="C431" s="28" t="s">
        <v>1</v>
      </c>
      <c r="D431" s="28" t="s">
        <v>52</v>
      </c>
      <c r="E431" s="28" t="s">
        <v>14</v>
      </c>
      <c r="F431" s="50">
        <v>10</v>
      </c>
      <c r="G431" s="55">
        <v>39</v>
      </c>
      <c r="H431" s="55">
        <v>36.79245283018868</v>
      </c>
      <c r="I431" s="56">
        <v>906011</v>
      </c>
      <c r="L431" s="39" t="s">
        <v>133</v>
      </c>
      <c r="M431" s="39" t="s">
        <v>29</v>
      </c>
    </row>
    <row r="432" spans="1:13" ht="45" x14ac:dyDescent="0.25">
      <c r="A432" s="39">
        <v>27060</v>
      </c>
      <c r="B432" s="4" t="str">
        <f>L432&amp;" "&amp;M432</f>
        <v xml:space="preserve">
Set; 1 plastic 2 liter container, 1 tube met Accuseal® connectoren, 1 dop, universele connectoren, 1 beschermhoes 2000 ml</v>
      </c>
      <c r="C432" s="48" t="s">
        <v>43</v>
      </c>
      <c r="D432" s="28" t="s">
        <v>45</v>
      </c>
      <c r="E432" s="28"/>
      <c r="F432" s="50">
        <v>1</v>
      </c>
      <c r="G432" s="55">
        <v>35.1708</v>
      </c>
      <c r="H432" s="55">
        <v>33.18</v>
      </c>
      <c r="I432" s="56">
        <v>906014</v>
      </c>
      <c r="L432" s="39" t="s">
        <v>134</v>
      </c>
      <c r="M432" s="39" t="s">
        <v>206</v>
      </c>
    </row>
    <row r="433" spans="1:13" x14ac:dyDescent="0.25">
      <c r="A433" s="39">
        <v>175507</v>
      </c>
      <c r="B433" s="4" t="str">
        <f>L433&amp;" "&amp;M433</f>
        <v xml:space="preserve"> Regelbare gordel 106 cm</v>
      </c>
      <c r="C433" s="48" t="s">
        <v>43</v>
      </c>
      <c r="D433" s="28" t="s">
        <v>45</v>
      </c>
      <c r="E433" s="28"/>
      <c r="F433" s="50">
        <v>1</v>
      </c>
      <c r="G433" s="55">
        <v>9.06</v>
      </c>
      <c r="H433" s="55">
        <v>8.5471698113207548</v>
      </c>
      <c r="I433" s="56">
        <v>906024</v>
      </c>
      <c r="L433" s="39" t="s">
        <v>135</v>
      </c>
      <c r="M433" s="39" t="s">
        <v>207</v>
      </c>
    </row>
    <row r="434" spans="1:13" x14ac:dyDescent="0.25">
      <c r="A434" s="39">
        <v>129730</v>
      </c>
      <c r="B434" s="4" t="str">
        <f>L434&amp;" "&amp;M434</f>
        <v>Huidcreme van gelatine-pectine 30 g</v>
      </c>
      <c r="C434" s="48" t="s">
        <v>43</v>
      </c>
      <c r="D434" s="28" t="s">
        <v>45</v>
      </c>
      <c r="E434" s="28"/>
      <c r="F434" s="50">
        <v>1</v>
      </c>
      <c r="G434" s="55">
        <v>11.5646</v>
      </c>
      <c r="H434" s="55">
        <v>10.91</v>
      </c>
      <c r="I434" s="56">
        <v>906025</v>
      </c>
      <c r="L434" s="39" t="s">
        <v>136</v>
      </c>
      <c r="M434" s="39" t="s">
        <v>208</v>
      </c>
    </row>
    <row r="435" spans="1:13" x14ac:dyDescent="0.25">
      <c r="A435" s="39">
        <v>25535</v>
      </c>
      <c r="B435" s="4" t="str">
        <f>L435&amp;" "&amp;M435</f>
        <v>Beschermende en genezende gelatine-pectine poeder voor de huid rond stoma’s 25 g</v>
      </c>
      <c r="C435" s="48" t="s">
        <v>43</v>
      </c>
      <c r="D435" s="28" t="s">
        <v>45</v>
      </c>
      <c r="E435" s="28"/>
      <c r="F435" s="54">
        <v>25</v>
      </c>
      <c r="G435" s="55">
        <v>8</v>
      </c>
      <c r="H435" s="55">
        <v>7.5471698113207548</v>
      </c>
      <c r="I435" s="56">
        <v>906026</v>
      </c>
      <c r="L435" s="39" t="s">
        <v>137</v>
      </c>
      <c r="M435" s="39" t="s">
        <v>209</v>
      </c>
    </row>
    <row r="436" spans="1:13" x14ac:dyDescent="0.25">
      <c r="A436" s="39">
        <v>183910</v>
      </c>
      <c r="B436" s="4" t="str">
        <f>L436&amp;" "&amp;M436</f>
        <v>Beschermende pasta voor de huid rond stoma’s, om oneffenheden in de huid op te vullen 60 g</v>
      </c>
      <c r="C436" s="48" t="s">
        <v>43</v>
      </c>
      <c r="D436" s="28" t="s">
        <v>45</v>
      </c>
      <c r="E436" s="28"/>
      <c r="F436" s="54">
        <v>60</v>
      </c>
      <c r="G436" s="55">
        <v>17.399999999999999</v>
      </c>
      <c r="H436" s="55">
        <v>16.415094339622641</v>
      </c>
      <c r="I436" s="56">
        <v>906025</v>
      </c>
      <c r="L436" s="39" t="s">
        <v>138</v>
      </c>
      <c r="M436" s="39" t="s">
        <v>210</v>
      </c>
    </row>
    <row r="437" spans="1:13" ht="30" x14ac:dyDescent="0.25">
      <c r="A437" s="39">
        <v>175612</v>
      </c>
      <c r="B437" s="4" t="str">
        <f>L437&amp;" "&amp;M437</f>
        <v xml:space="preserve">
Eéndelige irrigatieset: bevat 1 Visi-flow irrigator, 1 conus, 20 irrigatiezakken,1 klem, 1 borstel, 1 gordel 50 mm</v>
      </c>
      <c r="C437" s="48" t="s">
        <v>43</v>
      </c>
      <c r="D437" s="28" t="s">
        <v>45</v>
      </c>
      <c r="E437" s="28"/>
      <c r="F437" s="50">
        <v>10</v>
      </c>
      <c r="G437" s="55">
        <v>26.531800000000004</v>
      </c>
      <c r="H437" s="55">
        <v>25.03</v>
      </c>
      <c r="I437" s="56">
        <v>906021</v>
      </c>
      <c r="L437" s="39" t="s">
        <v>139</v>
      </c>
      <c r="M437" s="39" t="s">
        <v>36</v>
      </c>
    </row>
    <row r="438" spans="1:13" x14ac:dyDescent="0.25">
      <c r="A438" s="39">
        <v>420790</v>
      </c>
      <c r="B438" s="4" t="str">
        <f>L438&amp;" "&amp;M438</f>
        <v>SILESSE SPRAY TR104 50ML (1X1 CAN) 50 ml</v>
      </c>
      <c r="C438" s="48" t="s">
        <v>43</v>
      </c>
      <c r="D438" s="28" t="s">
        <v>45</v>
      </c>
      <c r="E438" s="28"/>
      <c r="F438" s="54">
        <v>50</v>
      </c>
      <c r="G438" s="55">
        <v>17</v>
      </c>
      <c r="H438" s="55">
        <v>16.037735849056602</v>
      </c>
      <c r="I438" s="56">
        <v>906027</v>
      </c>
      <c r="L438" s="39" t="s">
        <v>57</v>
      </c>
      <c r="M438" s="39" t="s">
        <v>42</v>
      </c>
    </row>
    <row r="439" spans="1:13" x14ac:dyDescent="0.25">
      <c r="A439" s="39">
        <v>420789</v>
      </c>
      <c r="B439" s="4" t="str">
        <f>L439&amp;" "&amp;M439</f>
        <v xml:space="preserve">TRIO SILESSE wipes (30 wipes per doos) </v>
      </c>
      <c r="C439" s="48" t="s">
        <v>43</v>
      </c>
      <c r="D439" s="28" t="s">
        <v>45</v>
      </c>
      <c r="E439" s="28"/>
      <c r="F439" s="50">
        <v>30</v>
      </c>
      <c r="G439" s="55">
        <v>53.975200000000008</v>
      </c>
      <c r="H439" s="55">
        <v>50.92</v>
      </c>
      <c r="I439" s="56">
        <v>906027</v>
      </c>
      <c r="L439" s="39" t="s">
        <v>58</v>
      </c>
      <c r="M439" s="39"/>
    </row>
    <row r="440" spans="1:13" x14ac:dyDescent="0.25">
      <c r="A440" s="39">
        <v>420787</v>
      </c>
      <c r="B440" s="4" t="str">
        <f>L440&amp;" "&amp;M440</f>
        <v>Niltac lijmrestenverwijderaar; spray 50 ml</v>
      </c>
      <c r="C440" s="48" t="s">
        <v>43</v>
      </c>
      <c r="D440" s="28" t="s">
        <v>45</v>
      </c>
      <c r="E440" s="28"/>
      <c r="F440" s="54">
        <v>50</v>
      </c>
      <c r="G440" s="55" t="e">
        <v>#REF!</v>
      </c>
      <c r="H440" s="55">
        <v>23.26</v>
      </c>
      <c r="I440" s="56"/>
      <c r="L440" s="39" t="s">
        <v>140</v>
      </c>
      <c r="M440" s="39" t="s">
        <v>42</v>
      </c>
    </row>
    <row r="441" spans="1:13" x14ac:dyDescent="0.25">
      <c r="A441" s="39">
        <v>420788</v>
      </c>
      <c r="B441" s="4" t="str">
        <f>L441&amp;" "&amp;M441</f>
        <v xml:space="preserve">Niltac lijmrestenverwijderaar; doekjes (30 per doos) </v>
      </c>
      <c r="C441" s="48" t="s">
        <v>43</v>
      </c>
      <c r="D441" s="28" t="s">
        <v>45</v>
      </c>
      <c r="E441" s="28"/>
      <c r="F441" s="50">
        <v>30</v>
      </c>
      <c r="G441" s="55">
        <v>41.212800000000001</v>
      </c>
      <c r="H441" s="55">
        <v>38.880000000000003</v>
      </c>
      <c r="I441" s="56"/>
      <c r="L441" s="39" t="s">
        <v>141</v>
      </c>
      <c r="M441" s="39"/>
    </row>
    <row r="442" spans="1:13" x14ac:dyDescent="0.25">
      <c r="A442" s="39">
        <v>421633</v>
      </c>
      <c r="B442" s="4" t="str">
        <f>L442&amp;" "&amp;M442</f>
        <v>convex accordeon, durahesive huidplaat, hydrocolloide pleisterrand 22/45 mm</v>
      </c>
      <c r="C442" s="49" t="s">
        <v>1</v>
      </c>
      <c r="D442" s="49" t="s">
        <v>37</v>
      </c>
      <c r="E442" s="49" t="s">
        <v>3</v>
      </c>
      <c r="F442" s="50">
        <v>5</v>
      </c>
      <c r="G442" s="55">
        <v>51</v>
      </c>
      <c r="H442" s="55">
        <v>48.113207547169807</v>
      </c>
      <c r="I442" s="56">
        <v>906008</v>
      </c>
      <c r="L442" s="39" t="s">
        <v>142</v>
      </c>
      <c r="M442" s="39" t="s">
        <v>175</v>
      </c>
    </row>
    <row r="443" spans="1:13" x14ac:dyDescent="0.25">
      <c r="A443" s="39">
        <v>421635</v>
      </c>
      <c r="B443" s="4" t="str">
        <f>L443&amp;" "&amp;M443</f>
        <v>convex accordeon, durahesive huidplaat, hydrocolloide pleisterrand 35/57 mm</v>
      </c>
      <c r="C443" s="49" t="s">
        <v>1</v>
      </c>
      <c r="D443" s="49" t="s">
        <v>37</v>
      </c>
      <c r="E443" s="49" t="s">
        <v>3</v>
      </c>
      <c r="F443" s="50">
        <v>5</v>
      </c>
      <c r="G443" s="55">
        <v>51</v>
      </c>
      <c r="H443" s="55">
        <v>48.113207547169807</v>
      </c>
      <c r="I443" s="56">
        <v>906008</v>
      </c>
      <c r="L443" s="39" t="s">
        <v>142</v>
      </c>
      <c r="M443" s="39" t="s">
        <v>211</v>
      </c>
    </row>
    <row r="444" spans="1:13" x14ac:dyDescent="0.25">
      <c r="A444" s="39">
        <v>421637</v>
      </c>
      <c r="B444" s="4" t="str">
        <f>L444&amp;" "&amp;M444</f>
        <v>convex accordeon, durahesive huidplaat, hydrocolloide pleisterrand 48/70 mm</v>
      </c>
      <c r="C444" s="49" t="s">
        <v>1</v>
      </c>
      <c r="D444" s="49" t="s">
        <v>37</v>
      </c>
      <c r="E444" s="49" t="s">
        <v>3</v>
      </c>
      <c r="F444" s="50">
        <v>5</v>
      </c>
      <c r="G444" s="55">
        <v>51</v>
      </c>
      <c r="H444" s="55">
        <v>48.113207547169807</v>
      </c>
      <c r="I444" s="56">
        <v>906008</v>
      </c>
      <c r="L444" s="39" t="s">
        <v>142</v>
      </c>
      <c r="M444" s="39" t="s">
        <v>212</v>
      </c>
    </row>
    <row r="445" spans="1:13" x14ac:dyDescent="0.25">
      <c r="A445" s="39">
        <v>421453</v>
      </c>
      <c r="B445" s="4" t="str">
        <f>L445&amp;" "&amp;M445</f>
        <v>flexibele durahesive huidplaat, accordeon 21/45 mm</v>
      </c>
      <c r="C445" s="49" t="s">
        <v>1</v>
      </c>
      <c r="D445" s="49" t="s">
        <v>37</v>
      </c>
      <c r="E445" s="28" t="s">
        <v>2</v>
      </c>
      <c r="F445" s="50">
        <v>5</v>
      </c>
      <c r="G445" s="55">
        <v>37.5</v>
      </c>
      <c r="H445" s="55">
        <v>35.377358490566039</v>
      </c>
      <c r="I445" s="56">
        <v>906007</v>
      </c>
      <c r="L445" s="39" t="s">
        <v>143</v>
      </c>
      <c r="M445" s="39" t="s">
        <v>213</v>
      </c>
    </row>
    <row r="446" spans="1:13" x14ac:dyDescent="0.25">
      <c r="A446" s="39">
        <v>421457</v>
      </c>
      <c r="B446" s="4" t="str">
        <f>L446&amp;" "&amp;M446</f>
        <v>flexibele durahesive huidplaat, accordeon 33/57 mm</v>
      </c>
      <c r="C446" s="49" t="s">
        <v>1</v>
      </c>
      <c r="D446" s="49" t="s">
        <v>37</v>
      </c>
      <c r="E446" s="28" t="s">
        <v>2</v>
      </c>
      <c r="F446" s="50">
        <v>5</v>
      </c>
      <c r="G446" s="55">
        <v>37.5</v>
      </c>
      <c r="H446" s="55">
        <v>35.377358490566039</v>
      </c>
      <c r="I446" s="56">
        <v>906007</v>
      </c>
      <c r="L446" s="39" t="s">
        <v>143</v>
      </c>
      <c r="M446" s="39" t="s">
        <v>214</v>
      </c>
    </row>
    <row r="447" spans="1:13" x14ac:dyDescent="0.25">
      <c r="A447" s="39">
        <v>421461</v>
      </c>
      <c r="B447" s="4" t="str">
        <f>L447&amp;" "&amp;M447</f>
        <v>flexibele durahesive huidplaat, accordeon 45/70 mm</v>
      </c>
      <c r="C447" s="49" t="s">
        <v>1</v>
      </c>
      <c r="D447" s="49" t="s">
        <v>37</v>
      </c>
      <c r="E447" s="28" t="s">
        <v>2</v>
      </c>
      <c r="F447" s="50">
        <v>5</v>
      </c>
      <c r="G447" s="55">
        <v>37.5</v>
      </c>
      <c r="H447" s="55">
        <v>35.377358490566039</v>
      </c>
      <c r="I447" s="56">
        <v>906007</v>
      </c>
      <c r="L447" s="39" t="s">
        <v>143</v>
      </c>
      <c r="M447" s="39" t="s">
        <v>215</v>
      </c>
    </row>
    <row r="448" spans="1:13" x14ac:dyDescent="0.25">
      <c r="A448" s="28">
        <v>22355</v>
      </c>
      <c r="B448" s="4" t="str">
        <f>L448&amp;" "&amp;M448</f>
        <v>steriele bruggetjes 65 mm</v>
      </c>
      <c r="C448" s="49"/>
      <c r="D448" s="49" t="s">
        <v>218</v>
      </c>
      <c r="E448" s="28"/>
      <c r="F448" s="50">
        <v>10</v>
      </c>
      <c r="G448" s="56">
        <v>61.08</v>
      </c>
      <c r="H448" s="56">
        <v>57.62</v>
      </c>
      <c r="I448" s="56"/>
      <c r="L448" s="28" t="s">
        <v>144</v>
      </c>
      <c r="M448" s="28" t="s">
        <v>216</v>
      </c>
    </row>
    <row r="449" spans="1:13" x14ac:dyDescent="0.25">
      <c r="A449" s="28">
        <v>22356</v>
      </c>
      <c r="B449" s="4" t="str">
        <f>L449&amp;" "&amp;M449</f>
        <v>steriele bruggetjes 90 mm</v>
      </c>
      <c r="C449" s="28"/>
      <c r="D449" s="49" t="s">
        <v>218</v>
      </c>
      <c r="E449" s="28"/>
      <c r="F449" s="50">
        <v>10</v>
      </c>
      <c r="G449" s="56">
        <v>61.08</v>
      </c>
      <c r="H449" s="56">
        <v>57.62</v>
      </c>
      <c r="I449" s="56"/>
      <c r="L449" s="28" t="s">
        <v>144</v>
      </c>
      <c r="M449" s="28" t="s">
        <v>217</v>
      </c>
    </row>
    <row r="450" spans="1:13" ht="30" x14ac:dyDescent="0.25">
      <c r="A450" s="28">
        <v>416928</v>
      </c>
      <c r="B450" s="4" t="str">
        <f>L450&amp;" "&amp;M450</f>
        <v xml:space="preserve">
Post op set STERIEL,1 huidplaat, 1 ledigbaar X-groot zakje met Invisclose® sluiting, 1 lage druk adaptor/1 brug 70 mm</v>
      </c>
      <c r="C450" s="28"/>
      <c r="D450" s="49" t="s">
        <v>218</v>
      </c>
      <c r="E450" s="28"/>
      <c r="F450" s="50">
        <v>5</v>
      </c>
      <c r="G450" s="56">
        <v>110.87</v>
      </c>
      <c r="H450" s="56">
        <v>104.59</v>
      </c>
      <c r="I450" s="56"/>
      <c r="L450" s="28" t="s">
        <v>145</v>
      </c>
      <c r="M450" s="28" t="s">
        <v>34</v>
      </c>
    </row>
    <row r="451" spans="1:13" ht="30" x14ac:dyDescent="0.25">
      <c r="A451" s="28">
        <v>416930</v>
      </c>
      <c r="B451" s="4" t="str">
        <f>L451&amp;" "&amp;M451</f>
        <v xml:space="preserve">
Post op set STERIEL,1 huidplaat, 1 ledigbaar X-groot zakje met Invisclose® sluiting, 1 lage druk adaptor/1 brug 100 mm</v>
      </c>
      <c r="C451" s="28"/>
      <c r="D451" s="49" t="s">
        <v>218</v>
      </c>
      <c r="E451" s="28"/>
      <c r="F451" s="50">
        <v>5</v>
      </c>
      <c r="G451" s="56">
        <v>175.18</v>
      </c>
      <c r="H451" s="56">
        <v>165.26</v>
      </c>
      <c r="I451" s="56"/>
      <c r="L451" s="28" t="s">
        <v>145</v>
      </c>
      <c r="M451" s="28" t="s">
        <v>50</v>
      </c>
    </row>
  </sheetData>
  <autoFilter ref="A1:M1" xr:uid="{E10FEA66-4C6F-4459-A73F-A01C31808CA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06EA5-426E-4185-AB9C-10CBE6CBD958}">
  <sheetPr>
    <tabColor theme="0" tint="-0.499984740745262"/>
  </sheetPr>
  <dimension ref="A1:M45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2.140625" style="30" bestFit="1" customWidth="1"/>
    <col min="2" max="2" width="117.140625" style="30" bestFit="1" customWidth="1"/>
    <col min="3" max="3" width="9.5703125" style="30" customWidth="1"/>
    <col min="4" max="4" width="14.28515625" style="30" bestFit="1" customWidth="1"/>
    <col min="5" max="5" width="8.7109375" style="30" bestFit="1" customWidth="1"/>
    <col min="6" max="6" width="16.5703125" style="30" bestFit="1" customWidth="1"/>
    <col min="7" max="7" width="29.42578125" style="30" bestFit="1" customWidth="1"/>
    <col min="8" max="8" width="15.85546875" style="30" bestFit="1" customWidth="1"/>
    <col min="9" max="9" width="33.5703125" style="30" bestFit="1" customWidth="1"/>
    <col min="10" max="10" width="32.85546875" style="30" bestFit="1" customWidth="1"/>
    <col min="11" max="11" width="8" style="30" bestFit="1" customWidth="1"/>
    <col min="12" max="12" width="107.5703125" style="30" bestFit="1" customWidth="1"/>
    <col min="13" max="13" width="21" style="30" bestFit="1" customWidth="1"/>
    <col min="14" max="16384" width="9.140625" style="30"/>
  </cols>
  <sheetData>
    <row r="1" spans="1:13" x14ac:dyDescent="0.25">
      <c r="A1" s="29" t="s">
        <v>8</v>
      </c>
      <c r="B1" s="29" t="s">
        <v>59</v>
      </c>
      <c r="C1" s="29" t="s">
        <v>11</v>
      </c>
      <c r="D1" s="29" t="s">
        <v>12</v>
      </c>
      <c r="E1" s="29" t="s">
        <v>13</v>
      </c>
      <c r="F1" s="29" t="s">
        <v>10</v>
      </c>
      <c r="G1" s="34" t="s">
        <v>219</v>
      </c>
      <c r="H1" s="34" t="s">
        <v>220</v>
      </c>
      <c r="I1" s="35" t="s">
        <v>15</v>
      </c>
      <c r="J1" s="36" t="s">
        <v>38</v>
      </c>
      <c r="L1" s="29" t="s">
        <v>59</v>
      </c>
      <c r="M1" s="29" t="s">
        <v>146</v>
      </c>
    </row>
    <row r="2" spans="1:13" x14ac:dyDescent="0.25">
      <c r="A2" s="69" t="s">
        <v>365</v>
      </c>
      <c r="B2" s="2" t="s">
        <v>372</v>
      </c>
      <c r="C2" s="26" t="s">
        <v>0</v>
      </c>
      <c r="D2" s="26" t="s">
        <v>4</v>
      </c>
      <c r="E2" s="26" t="s">
        <v>2</v>
      </c>
      <c r="F2" s="26">
        <v>30</v>
      </c>
      <c r="G2" s="26">
        <v>97.5</v>
      </c>
      <c r="H2" s="26"/>
      <c r="I2" s="26">
        <v>906001</v>
      </c>
    </row>
    <row r="3" spans="1:13" x14ac:dyDescent="0.25">
      <c r="A3" s="69" t="s">
        <v>366</v>
      </c>
      <c r="B3" s="2" t="s">
        <v>372</v>
      </c>
      <c r="C3" s="26" t="s">
        <v>0</v>
      </c>
      <c r="D3" s="26" t="s">
        <v>4</v>
      </c>
      <c r="E3" s="26" t="s">
        <v>2</v>
      </c>
      <c r="F3" s="26">
        <v>30</v>
      </c>
      <c r="G3" s="26">
        <v>97.5</v>
      </c>
      <c r="H3" s="26"/>
      <c r="I3" s="26">
        <v>906001</v>
      </c>
    </row>
    <row r="4" spans="1:13" x14ac:dyDescent="0.25">
      <c r="A4" s="69" t="s">
        <v>367</v>
      </c>
      <c r="B4" s="2" t="s">
        <v>372</v>
      </c>
      <c r="C4" s="26" t="s">
        <v>0</v>
      </c>
      <c r="D4" s="26" t="s">
        <v>4</v>
      </c>
      <c r="E4" s="26" t="s">
        <v>2</v>
      </c>
      <c r="F4" s="26">
        <v>30</v>
      </c>
      <c r="G4" s="26">
        <v>97.5</v>
      </c>
      <c r="H4" s="26"/>
      <c r="I4" s="26">
        <v>906001</v>
      </c>
    </row>
    <row r="5" spans="1:13" x14ac:dyDescent="0.25">
      <c r="A5" s="69" t="s">
        <v>368</v>
      </c>
      <c r="B5" s="2" t="s">
        <v>372</v>
      </c>
      <c r="C5" s="26" t="s">
        <v>0</v>
      </c>
      <c r="D5" s="26" t="s">
        <v>4</v>
      </c>
      <c r="E5" s="26" t="s">
        <v>2</v>
      </c>
      <c r="F5" s="26">
        <v>30</v>
      </c>
      <c r="G5" s="26">
        <v>97.5</v>
      </c>
      <c r="H5" s="26"/>
      <c r="I5" s="26">
        <v>906001</v>
      </c>
    </row>
    <row r="6" spans="1:13" x14ac:dyDescent="0.25">
      <c r="A6" s="69" t="s">
        <v>369</v>
      </c>
      <c r="B6" s="2" t="s">
        <v>372</v>
      </c>
      <c r="C6" s="26" t="s">
        <v>0</v>
      </c>
      <c r="D6" s="26" t="s">
        <v>4</v>
      </c>
      <c r="E6" s="26" t="s">
        <v>2</v>
      </c>
      <c r="F6" s="26">
        <v>30</v>
      </c>
      <c r="G6" s="26">
        <v>97.5</v>
      </c>
      <c r="H6" s="26"/>
      <c r="I6" s="26">
        <v>906001</v>
      </c>
    </row>
    <row r="7" spans="1:13" x14ac:dyDescent="0.25">
      <c r="A7" s="69" t="s">
        <v>370</v>
      </c>
      <c r="B7" s="2" t="s">
        <v>372</v>
      </c>
      <c r="C7" s="26" t="s">
        <v>0</v>
      </c>
      <c r="D7" s="26" t="s">
        <v>4</v>
      </c>
      <c r="E7" s="26" t="s">
        <v>2</v>
      </c>
      <c r="F7" s="26">
        <v>30</v>
      </c>
      <c r="G7" s="26">
        <v>97.5</v>
      </c>
      <c r="H7" s="26"/>
      <c r="I7" s="26">
        <v>906001</v>
      </c>
    </row>
    <row r="8" spans="1:13" x14ac:dyDescent="0.25">
      <c r="A8" s="69" t="s">
        <v>371</v>
      </c>
      <c r="B8" s="2" t="s">
        <v>372</v>
      </c>
      <c r="C8" s="26" t="s">
        <v>0</v>
      </c>
      <c r="D8" s="26" t="s">
        <v>4</v>
      </c>
      <c r="E8" s="26" t="s">
        <v>2</v>
      </c>
      <c r="F8" s="26">
        <v>30</v>
      </c>
      <c r="G8" s="26">
        <v>97.5</v>
      </c>
      <c r="H8" s="26"/>
      <c r="I8" s="26">
        <v>906001</v>
      </c>
    </row>
    <row r="9" spans="1:13" x14ac:dyDescent="0.25">
      <c r="A9" s="69" t="s">
        <v>373</v>
      </c>
      <c r="B9" s="2" t="s">
        <v>374</v>
      </c>
      <c r="C9" s="26" t="s">
        <v>0</v>
      </c>
      <c r="D9" s="26" t="s">
        <v>4</v>
      </c>
      <c r="E9" s="26" t="s">
        <v>2</v>
      </c>
      <c r="F9" s="26">
        <v>30</v>
      </c>
      <c r="G9" s="26">
        <v>97.5</v>
      </c>
      <c r="H9" s="26"/>
      <c r="I9" s="26">
        <v>906001</v>
      </c>
    </row>
    <row r="10" spans="1:13" x14ac:dyDescent="0.25">
      <c r="A10" s="69" t="s">
        <v>375</v>
      </c>
      <c r="B10" s="2" t="s">
        <v>374</v>
      </c>
      <c r="C10" s="26" t="s">
        <v>0</v>
      </c>
      <c r="D10" s="26" t="s">
        <v>4</v>
      </c>
      <c r="E10" s="26" t="s">
        <v>2</v>
      </c>
      <c r="F10" s="26">
        <v>30</v>
      </c>
      <c r="G10" s="26">
        <v>97.5</v>
      </c>
      <c r="H10" s="26"/>
      <c r="I10" s="26">
        <v>906001</v>
      </c>
    </row>
    <row r="11" spans="1:13" x14ac:dyDescent="0.25">
      <c r="A11" s="69" t="s">
        <v>376</v>
      </c>
      <c r="B11" s="2" t="s">
        <v>374</v>
      </c>
      <c r="C11" s="26" t="s">
        <v>0</v>
      </c>
      <c r="D11" s="26" t="s">
        <v>4</v>
      </c>
      <c r="E11" s="26" t="s">
        <v>2</v>
      </c>
      <c r="F11" s="26">
        <v>30</v>
      </c>
      <c r="G11" s="26">
        <v>97.5</v>
      </c>
      <c r="H11" s="26"/>
      <c r="I11" s="26">
        <v>906001</v>
      </c>
    </row>
    <row r="12" spans="1:13" x14ac:dyDescent="0.25">
      <c r="A12" s="69" t="s">
        <v>377</v>
      </c>
      <c r="B12" s="2" t="s">
        <v>374</v>
      </c>
      <c r="C12" s="26" t="s">
        <v>0</v>
      </c>
      <c r="D12" s="26" t="s">
        <v>4</v>
      </c>
      <c r="E12" s="26" t="s">
        <v>2</v>
      </c>
      <c r="F12" s="26">
        <v>30</v>
      </c>
      <c r="G12" s="26">
        <v>97.5</v>
      </c>
      <c r="H12" s="26"/>
      <c r="I12" s="26">
        <v>906001</v>
      </c>
    </row>
    <row r="13" spans="1:13" x14ac:dyDescent="0.25">
      <c r="A13" s="69" t="s">
        <v>378</v>
      </c>
      <c r="B13" s="2" t="s">
        <v>374</v>
      </c>
      <c r="C13" s="26" t="s">
        <v>0</v>
      </c>
      <c r="D13" s="26" t="s">
        <v>4</v>
      </c>
      <c r="E13" s="26" t="s">
        <v>2</v>
      </c>
      <c r="F13" s="26">
        <v>30</v>
      </c>
      <c r="G13" s="26">
        <v>97.5</v>
      </c>
      <c r="H13" s="26"/>
      <c r="I13" s="26">
        <v>906001</v>
      </c>
    </row>
    <row r="14" spans="1:13" x14ac:dyDescent="0.25">
      <c r="A14" s="69" t="s">
        <v>379</v>
      </c>
      <c r="B14" s="2" t="s">
        <v>374</v>
      </c>
      <c r="C14" s="26" t="s">
        <v>0</v>
      </c>
      <c r="D14" s="26" t="s">
        <v>4</v>
      </c>
      <c r="E14" s="26" t="s">
        <v>2</v>
      </c>
      <c r="F14" s="26">
        <v>30</v>
      </c>
      <c r="G14" s="26">
        <v>97.5</v>
      </c>
      <c r="H14" s="26"/>
      <c r="I14" s="26">
        <v>906001</v>
      </c>
    </row>
    <row r="15" spans="1:13" x14ac:dyDescent="0.25">
      <c r="A15" s="69" t="s">
        <v>380</v>
      </c>
      <c r="B15" s="2" t="s">
        <v>374</v>
      </c>
      <c r="C15" s="26" t="s">
        <v>0</v>
      </c>
      <c r="D15" s="26" t="s">
        <v>4</v>
      </c>
      <c r="E15" s="26" t="s">
        <v>2</v>
      </c>
      <c r="F15" s="26">
        <v>30</v>
      </c>
      <c r="G15" s="26">
        <v>97.5</v>
      </c>
      <c r="H15" s="26"/>
      <c r="I15" s="26">
        <v>906001</v>
      </c>
    </row>
    <row r="16" spans="1:13" x14ac:dyDescent="0.25">
      <c r="A16" s="69" t="s">
        <v>381</v>
      </c>
      <c r="B16" s="2" t="s">
        <v>382</v>
      </c>
      <c r="C16" s="26" t="s">
        <v>334</v>
      </c>
      <c r="D16" s="26" t="s">
        <v>334</v>
      </c>
      <c r="E16" s="26" t="s">
        <v>334</v>
      </c>
      <c r="F16" s="26">
        <v>30</v>
      </c>
      <c r="G16" s="26">
        <v>81.365475000000004</v>
      </c>
      <c r="H16" s="26"/>
      <c r="I16" s="26">
        <v>906018</v>
      </c>
    </row>
    <row r="17" spans="1:9" x14ac:dyDescent="0.25">
      <c r="A17" s="69" t="s">
        <v>383</v>
      </c>
      <c r="B17" s="2" t="s">
        <v>384</v>
      </c>
      <c r="C17" s="26" t="s">
        <v>0</v>
      </c>
      <c r="D17" s="26" t="s">
        <v>4</v>
      </c>
      <c r="E17" s="26" t="s">
        <v>2</v>
      </c>
      <c r="F17" s="26">
        <v>30</v>
      </c>
      <c r="G17" s="26">
        <v>97.5</v>
      </c>
      <c r="H17" s="26"/>
      <c r="I17" s="26">
        <v>906001</v>
      </c>
    </row>
    <row r="18" spans="1:9" x14ac:dyDescent="0.25">
      <c r="A18" s="69" t="s">
        <v>385</v>
      </c>
      <c r="B18" s="2" t="s">
        <v>386</v>
      </c>
      <c r="C18" s="26" t="s">
        <v>0</v>
      </c>
      <c r="D18" s="26" t="s">
        <v>4</v>
      </c>
      <c r="E18" s="26" t="s">
        <v>3</v>
      </c>
      <c r="F18" s="26">
        <v>10</v>
      </c>
      <c r="G18" s="26">
        <v>40</v>
      </c>
      <c r="H18" s="26"/>
      <c r="I18" s="26">
        <v>906004</v>
      </c>
    </row>
    <row r="19" spans="1:9" x14ac:dyDescent="0.25">
      <c r="A19" s="69" t="s">
        <v>387</v>
      </c>
      <c r="B19" s="2" t="s">
        <v>386</v>
      </c>
      <c r="C19" s="26" t="s">
        <v>0</v>
      </c>
      <c r="D19" s="26" t="s">
        <v>4</v>
      </c>
      <c r="E19" s="26" t="s">
        <v>3</v>
      </c>
      <c r="F19" s="26">
        <v>10</v>
      </c>
      <c r="G19" s="26">
        <v>40</v>
      </c>
      <c r="H19" s="26"/>
      <c r="I19" s="26">
        <v>906004</v>
      </c>
    </row>
    <row r="20" spans="1:9" x14ac:dyDescent="0.25">
      <c r="A20" s="69" t="s">
        <v>388</v>
      </c>
      <c r="B20" s="2" t="s">
        <v>389</v>
      </c>
      <c r="C20" s="26" t="s">
        <v>0</v>
      </c>
      <c r="D20" s="26" t="s">
        <v>4</v>
      </c>
      <c r="E20" s="26" t="s">
        <v>3</v>
      </c>
      <c r="F20" s="26">
        <v>10</v>
      </c>
      <c r="G20" s="26">
        <v>40</v>
      </c>
      <c r="H20" s="26"/>
      <c r="I20" s="26">
        <v>906004</v>
      </c>
    </row>
    <row r="21" spans="1:9" x14ac:dyDescent="0.25">
      <c r="A21" s="69" t="s">
        <v>390</v>
      </c>
      <c r="B21" s="2" t="s">
        <v>386</v>
      </c>
      <c r="C21" s="26" t="s">
        <v>0</v>
      </c>
      <c r="D21" s="26" t="s">
        <v>4</v>
      </c>
      <c r="E21" s="26" t="s">
        <v>3</v>
      </c>
      <c r="F21" s="26">
        <v>10</v>
      </c>
      <c r="G21" s="26">
        <v>40</v>
      </c>
      <c r="H21" s="26"/>
      <c r="I21" s="26">
        <v>906004</v>
      </c>
    </row>
    <row r="22" spans="1:9" x14ac:dyDescent="0.25">
      <c r="A22" s="69" t="s">
        <v>391</v>
      </c>
      <c r="B22" s="2" t="s">
        <v>386</v>
      </c>
      <c r="C22" s="26" t="s">
        <v>0</v>
      </c>
      <c r="D22" s="26" t="s">
        <v>4</v>
      </c>
      <c r="E22" s="26" t="s">
        <v>3</v>
      </c>
      <c r="F22" s="26">
        <v>10</v>
      </c>
      <c r="G22" s="26">
        <v>40</v>
      </c>
      <c r="H22" s="26"/>
      <c r="I22" s="26">
        <v>906004</v>
      </c>
    </row>
    <row r="23" spans="1:9" x14ac:dyDescent="0.25">
      <c r="A23" s="69" t="s">
        <v>392</v>
      </c>
      <c r="B23" s="2" t="s">
        <v>386</v>
      </c>
      <c r="C23" s="26" t="s">
        <v>0</v>
      </c>
      <c r="D23" s="26" t="s">
        <v>4</v>
      </c>
      <c r="E23" s="26" t="s">
        <v>3</v>
      </c>
      <c r="F23" s="26">
        <v>10</v>
      </c>
      <c r="G23" s="26">
        <v>40</v>
      </c>
      <c r="H23" s="26"/>
      <c r="I23" s="26">
        <v>906004</v>
      </c>
    </row>
    <row r="24" spans="1:9" x14ac:dyDescent="0.25">
      <c r="A24" s="69" t="s">
        <v>393</v>
      </c>
      <c r="B24" s="2" t="s">
        <v>386</v>
      </c>
      <c r="C24" s="26" t="s">
        <v>0</v>
      </c>
      <c r="D24" s="26" t="s">
        <v>4</v>
      </c>
      <c r="E24" s="26" t="s">
        <v>3</v>
      </c>
      <c r="F24" s="26">
        <v>10</v>
      </c>
      <c r="G24" s="26">
        <v>40</v>
      </c>
      <c r="H24" s="26"/>
      <c r="I24" s="26">
        <v>906004</v>
      </c>
    </row>
    <row r="25" spans="1:9" x14ac:dyDescent="0.25">
      <c r="A25" s="69" t="s">
        <v>394</v>
      </c>
      <c r="B25" s="2" t="s">
        <v>386</v>
      </c>
      <c r="C25" s="26" t="s">
        <v>0</v>
      </c>
      <c r="D25" s="26" t="s">
        <v>4</v>
      </c>
      <c r="E25" s="26" t="s">
        <v>3</v>
      </c>
      <c r="F25" s="26">
        <v>10</v>
      </c>
      <c r="G25" s="26">
        <v>40</v>
      </c>
      <c r="H25" s="26"/>
      <c r="I25" s="26">
        <v>906004</v>
      </c>
    </row>
    <row r="26" spans="1:9" x14ac:dyDescent="0.25">
      <c r="A26" s="69" t="s">
        <v>395</v>
      </c>
      <c r="B26" s="2" t="s">
        <v>386</v>
      </c>
      <c r="C26" s="26" t="s">
        <v>0</v>
      </c>
      <c r="D26" s="26" t="s">
        <v>4</v>
      </c>
      <c r="E26" s="26" t="s">
        <v>3</v>
      </c>
      <c r="F26" s="26">
        <v>10</v>
      </c>
      <c r="G26" s="26">
        <v>40</v>
      </c>
      <c r="H26" s="26"/>
      <c r="I26" s="26">
        <v>906004</v>
      </c>
    </row>
    <row r="27" spans="1:9" x14ac:dyDescent="0.25">
      <c r="A27" s="69" t="s">
        <v>396</v>
      </c>
      <c r="B27" s="2" t="s">
        <v>397</v>
      </c>
      <c r="C27" s="26" t="s">
        <v>0</v>
      </c>
      <c r="D27" s="26" t="s">
        <v>4</v>
      </c>
      <c r="E27" s="26" t="s">
        <v>3</v>
      </c>
      <c r="F27" s="26">
        <v>10</v>
      </c>
      <c r="G27" s="26">
        <v>40</v>
      </c>
      <c r="H27" s="26"/>
      <c r="I27" s="26">
        <v>906004</v>
      </c>
    </row>
    <row r="28" spans="1:9" x14ac:dyDescent="0.25">
      <c r="A28" s="69" t="s">
        <v>398</v>
      </c>
      <c r="B28" s="2" t="s">
        <v>399</v>
      </c>
      <c r="C28" s="26" t="s">
        <v>0</v>
      </c>
      <c r="D28" s="26" t="s">
        <v>4</v>
      </c>
      <c r="E28" s="26" t="s">
        <v>3</v>
      </c>
      <c r="F28" s="26">
        <v>10</v>
      </c>
      <c r="G28" s="26">
        <v>40</v>
      </c>
      <c r="H28" s="26"/>
      <c r="I28" s="26">
        <v>906004</v>
      </c>
    </row>
    <row r="29" spans="1:9" x14ac:dyDescent="0.25">
      <c r="A29" s="69" t="s">
        <v>400</v>
      </c>
      <c r="B29" s="6" t="s">
        <v>401</v>
      </c>
      <c r="C29" s="26" t="s">
        <v>0</v>
      </c>
      <c r="D29" s="26" t="s">
        <v>51</v>
      </c>
      <c r="E29" s="26" t="s">
        <v>2</v>
      </c>
      <c r="F29" s="26">
        <v>30</v>
      </c>
      <c r="G29" s="26">
        <v>142.79999999999998</v>
      </c>
      <c r="H29" s="26"/>
      <c r="I29" s="26">
        <v>906002</v>
      </c>
    </row>
    <row r="30" spans="1:9" x14ac:dyDescent="0.25">
      <c r="A30" s="69" t="s">
        <v>402</v>
      </c>
      <c r="B30" s="6" t="s">
        <v>403</v>
      </c>
      <c r="C30" s="26" t="s">
        <v>0</v>
      </c>
      <c r="D30" s="26" t="s">
        <v>51</v>
      </c>
      <c r="E30" s="26" t="s">
        <v>2</v>
      </c>
      <c r="F30" s="26">
        <v>30</v>
      </c>
      <c r="G30" s="26">
        <v>142.79999999999998</v>
      </c>
      <c r="H30" s="26"/>
      <c r="I30" s="26">
        <v>906002</v>
      </c>
    </row>
    <row r="31" spans="1:9" x14ac:dyDescent="0.25">
      <c r="A31" s="69" t="s">
        <v>404</v>
      </c>
      <c r="B31" s="2" t="s">
        <v>405</v>
      </c>
      <c r="C31" s="26" t="s">
        <v>0</v>
      </c>
      <c r="D31" s="26" t="s">
        <v>51</v>
      </c>
      <c r="E31" s="26" t="s">
        <v>2</v>
      </c>
      <c r="F31" s="26">
        <v>30</v>
      </c>
      <c r="G31" s="26">
        <v>142.79999999999998</v>
      </c>
      <c r="H31" s="26"/>
      <c r="I31" s="26">
        <v>906002</v>
      </c>
    </row>
    <row r="32" spans="1:9" x14ac:dyDescent="0.25">
      <c r="A32" s="69" t="s">
        <v>406</v>
      </c>
      <c r="B32" s="2" t="s">
        <v>407</v>
      </c>
      <c r="C32" s="26" t="s">
        <v>0</v>
      </c>
      <c r="D32" s="26" t="s">
        <v>51</v>
      </c>
      <c r="E32" s="26" t="s">
        <v>2</v>
      </c>
      <c r="F32" s="26">
        <v>20</v>
      </c>
      <c r="G32" s="26">
        <v>118.27143500000003</v>
      </c>
      <c r="H32" s="26"/>
      <c r="I32" s="26">
        <v>906002</v>
      </c>
    </row>
    <row r="33" spans="1:9" x14ac:dyDescent="0.25">
      <c r="A33" s="69" t="s">
        <v>408</v>
      </c>
      <c r="B33" s="6" t="s">
        <v>409</v>
      </c>
      <c r="C33" s="26" t="s">
        <v>0</v>
      </c>
      <c r="D33" s="26" t="s">
        <v>51</v>
      </c>
      <c r="E33" s="26" t="s">
        <v>2</v>
      </c>
      <c r="F33" s="26">
        <v>30</v>
      </c>
      <c r="G33" s="26">
        <v>155</v>
      </c>
      <c r="H33" s="26"/>
      <c r="I33" s="26">
        <v>906002</v>
      </c>
    </row>
    <row r="34" spans="1:9" x14ac:dyDescent="0.25">
      <c r="A34" s="69" t="s">
        <v>410</v>
      </c>
      <c r="B34" s="6" t="s">
        <v>411</v>
      </c>
      <c r="C34" s="26" t="s">
        <v>0</v>
      </c>
      <c r="D34" s="26" t="s">
        <v>51</v>
      </c>
      <c r="E34" s="26" t="s">
        <v>2</v>
      </c>
      <c r="F34" s="26">
        <v>30</v>
      </c>
      <c r="G34" s="26">
        <v>155</v>
      </c>
      <c r="H34" s="26"/>
      <c r="I34" s="26">
        <v>906002</v>
      </c>
    </row>
    <row r="35" spans="1:9" x14ac:dyDescent="0.25">
      <c r="A35" s="69" t="s">
        <v>412</v>
      </c>
      <c r="B35" s="6" t="s">
        <v>413</v>
      </c>
      <c r="C35" s="26" t="s">
        <v>0</v>
      </c>
      <c r="D35" s="26" t="s">
        <v>51</v>
      </c>
      <c r="E35" s="26" t="s">
        <v>2</v>
      </c>
      <c r="F35" s="26">
        <v>30</v>
      </c>
      <c r="G35" s="26">
        <v>189.09</v>
      </c>
      <c r="H35" s="26"/>
      <c r="I35" s="26">
        <v>906002</v>
      </c>
    </row>
    <row r="36" spans="1:9" x14ac:dyDescent="0.25">
      <c r="A36" s="69" t="s">
        <v>414</v>
      </c>
      <c r="B36" s="6" t="s">
        <v>415</v>
      </c>
      <c r="C36" s="26" t="s">
        <v>0</v>
      </c>
      <c r="D36" s="26" t="s">
        <v>51</v>
      </c>
      <c r="E36" s="26" t="s">
        <v>2</v>
      </c>
      <c r="F36" s="26">
        <v>30</v>
      </c>
      <c r="G36" s="26">
        <v>189.09</v>
      </c>
      <c r="H36" s="26"/>
      <c r="I36" s="26">
        <v>906002</v>
      </c>
    </row>
    <row r="37" spans="1:9" x14ac:dyDescent="0.25">
      <c r="A37" s="69" t="s">
        <v>416</v>
      </c>
      <c r="B37" s="6" t="s">
        <v>417</v>
      </c>
      <c r="C37" s="26" t="s">
        <v>0</v>
      </c>
      <c r="D37" s="26" t="s">
        <v>51</v>
      </c>
      <c r="E37" s="26" t="s">
        <v>3</v>
      </c>
      <c r="F37" s="26">
        <v>10</v>
      </c>
      <c r="G37" s="26">
        <v>55</v>
      </c>
      <c r="H37" s="26"/>
      <c r="I37" s="26">
        <v>906005</v>
      </c>
    </row>
    <row r="38" spans="1:9" x14ac:dyDescent="0.25">
      <c r="A38" s="69" t="s">
        <v>418</v>
      </c>
      <c r="B38" s="6" t="s">
        <v>417</v>
      </c>
      <c r="C38" s="26" t="s">
        <v>0</v>
      </c>
      <c r="D38" s="26" t="s">
        <v>51</v>
      </c>
      <c r="E38" s="26" t="s">
        <v>3</v>
      </c>
      <c r="F38" s="26">
        <v>10</v>
      </c>
      <c r="G38" s="26">
        <v>55</v>
      </c>
      <c r="H38" s="26"/>
      <c r="I38" s="26">
        <v>906005</v>
      </c>
    </row>
    <row r="39" spans="1:9" x14ac:dyDescent="0.25">
      <c r="A39" s="69" t="s">
        <v>419</v>
      </c>
      <c r="B39" s="6" t="s">
        <v>420</v>
      </c>
      <c r="C39" s="26" t="s">
        <v>0</v>
      </c>
      <c r="D39" s="26" t="s">
        <v>51</v>
      </c>
      <c r="E39" s="26" t="s">
        <v>3</v>
      </c>
      <c r="F39" s="26">
        <v>10</v>
      </c>
      <c r="G39" s="26">
        <v>55</v>
      </c>
      <c r="H39" s="26"/>
      <c r="I39" s="26">
        <v>906005</v>
      </c>
    </row>
    <row r="40" spans="1:9" x14ac:dyDescent="0.25">
      <c r="A40" s="69" t="s">
        <v>421</v>
      </c>
      <c r="B40" s="6" t="s">
        <v>417</v>
      </c>
      <c r="C40" s="26" t="s">
        <v>0</v>
      </c>
      <c r="D40" s="26" t="s">
        <v>51</v>
      </c>
      <c r="E40" s="26" t="s">
        <v>3</v>
      </c>
      <c r="F40" s="26">
        <v>10</v>
      </c>
      <c r="G40" s="26">
        <v>55</v>
      </c>
      <c r="H40" s="26"/>
      <c r="I40" s="26">
        <v>906005</v>
      </c>
    </row>
    <row r="41" spans="1:9" x14ac:dyDescent="0.25">
      <c r="A41" s="69" t="s">
        <v>422</v>
      </c>
      <c r="B41" s="6" t="s">
        <v>417</v>
      </c>
      <c r="C41" s="26" t="s">
        <v>0</v>
      </c>
      <c r="D41" s="26" t="s">
        <v>51</v>
      </c>
      <c r="E41" s="26" t="s">
        <v>3</v>
      </c>
      <c r="F41" s="26">
        <v>10</v>
      </c>
      <c r="G41" s="26">
        <v>55</v>
      </c>
      <c r="H41" s="26"/>
      <c r="I41" s="26">
        <v>906005</v>
      </c>
    </row>
    <row r="42" spans="1:9" x14ac:dyDescent="0.25">
      <c r="A42" s="69" t="s">
        <v>423</v>
      </c>
      <c r="B42" s="6" t="s">
        <v>417</v>
      </c>
      <c r="C42" s="26" t="s">
        <v>0</v>
      </c>
      <c r="D42" s="26" t="s">
        <v>51</v>
      </c>
      <c r="E42" s="26" t="s">
        <v>3</v>
      </c>
      <c r="F42" s="26">
        <v>10</v>
      </c>
      <c r="G42" s="26">
        <v>55</v>
      </c>
      <c r="H42" s="26"/>
      <c r="I42" s="26">
        <v>906005</v>
      </c>
    </row>
    <row r="43" spans="1:9" x14ac:dyDescent="0.25">
      <c r="A43" s="69" t="s">
        <v>424</v>
      </c>
      <c r="B43" s="6" t="s">
        <v>417</v>
      </c>
      <c r="C43" s="26" t="s">
        <v>0</v>
      </c>
      <c r="D43" s="26" t="s">
        <v>51</v>
      </c>
      <c r="E43" s="26" t="s">
        <v>3</v>
      </c>
      <c r="F43" s="26">
        <v>10</v>
      </c>
      <c r="G43" s="26">
        <v>55</v>
      </c>
      <c r="H43" s="26"/>
      <c r="I43" s="26">
        <v>906005</v>
      </c>
    </row>
    <row r="44" spans="1:9" x14ac:dyDescent="0.25">
      <c r="A44" s="69" t="s">
        <v>425</v>
      </c>
      <c r="B44" s="6" t="s">
        <v>426</v>
      </c>
      <c r="C44" s="26" t="s">
        <v>0</v>
      </c>
      <c r="D44" s="26" t="s">
        <v>51</v>
      </c>
      <c r="E44" s="26" t="s">
        <v>3</v>
      </c>
      <c r="F44" s="26">
        <v>10</v>
      </c>
      <c r="G44" s="26">
        <v>55</v>
      </c>
      <c r="H44" s="26"/>
      <c r="I44" s="26">
        <v>906005</v>
      </c>
    </row>
    <row r="45" spans="1:9" x14ac:dyDescent="0.25">
      <c r="A45" s="69" t="s">
        <v>427</v>
      </c>
      <c r="B45" s="6" t="s">
        <v>426</v>
      </c>
      <c r="C45" s="26" t="s">
        <v>0</v>
      </c>
      <c r="D45" s="26" t="s">
        <v>51</v>
      </c>
      <c r="E45" s="26" t="s">
        <v>3</v>
      </c>
      <c r="F45" s="26">
        <v>10</v>
      </c>
      <c r="G45" s="26">
        <v>55</v>
      </c>
      <c r="H45" s="26"/>
      <c r="I45" s="26">
        <v>906005</v>
      </c>
    </row>
    <row r="46" spans="1:9" x14ac:dyDescent="0.25">
      <c r="A46" s="69" t="s">
        <v>428</v>
      </c>
      <c r="B46" s="6" t="s">
        <v>426</v>
      </c>
      <c r="C46" s="26" t="s">
        <v>0</v>
      </c>
      <c r="D46" s="26" t="s">
        <v>51</v>
      </c>
      <c r="E46" s="26" t="s">
        <v>3</v>
      </c>
      <c r="F46" s="26">
        <v>10</v>
      </c>
      <c r="G46" s="26">
        <v>55</v>
      </c>
      <c r="H46" s="26"/>
      <c r="I46" s="26">
        <v>906005</v>
      </c>
    </row>
    <row r="47" spans="1:9" x14ac:dyDescent="0.25">
      <c r="A47" s="69" t="s">
        <v>429</v>
      </c>
      <c r="B47" s="6" t="s">
        <v>426</v>
      </c>
      <c r="C47" s="26" t="s">
        <v>0</v>
      </c>
      <c r="D47" s="26" t="s">
        <v>51</v>
      </c>
      <c r="E47" s="26" t="s">
        <v>3</v>
      </c>
      <c r="F47" s="26">
        <v>10</v>
      </c>
      <c r="G47" s="26">
        <v>55</v>
      </c>
      <c r="H47" s="26"/>
      <c r="I47" s="26">
        <v>906005</v>
      </c>
    </row>
    <row r="48" spans="1:9" x14ac:dyDescent="0.25">
      <c r="A48" s="69" t="s">
        <v>430</v>
      </c>
      <c r="B48" s="6" t="s">
        <v>431</v>
      </c>
      <c r="C48" s="26" t="s">
        <v>0</v>
      </c>
      <c r="D48" s="26" t="s">
        <v>51</v>
      </c>
      <c r="E48" s="26" t="s">
        <v>3</v>
      </c>
      <c r="F48" s="26">
        <v>10</v>
      </c>
      <c r="G48" s="26">
        <v>55</v>
      </c>
      <c r="H48" s="26"/>
      <c r="I48" s="26">
        <v>906005</v>
      </c>
    </row>
    <row r="49" spans="1:9" x14ac:dyDescent="0.25">
      <c r="A49" s="69" t="s">
        <v>432</v>
      </c>
      <c r="B49" s="6" t="s">
        <v>433</v>
      </c>
      <c r="C49" s="26" t="s">
        <v>0</v>
      </c>
      <c r="D49" s="26" t="s">
        <v>51</v>
      </c>
      <c r="E49" s="26" t="s">
        <v>3</v>
      </c>
      <c r="F49" s="26">
        <v>10</v>
      </c>
      <c r="G49" s="26">
        <v>55</v>
      </c>
      <c r="H49" s="26"/>
      <c r="I49" s="26">
        <v>906005</v>
      </c>
    </row>
    <row r="50" spans="1:9" x14ac:dyDescent="0.25">
      <c r="A50" s="69" t="s">
        <v>434</v>
      </c>
      <c r="B50" s="6" t="s">
        <v>435</v>
      </c>
      <c r="C50" s="26" t="s">
        <v>0</v>
      </c>
      <c r="D50" s="26" t="s">
        <v>51</v>
      </c>
      <c r="E50" s="26" t="s">
        <v>3</v>
      </c>
      <c r="F50" s="26">
        <v>10</v>
      </c>
      <c r="G50" s="26">
        <v>55</v>
      </c>
      <c r="H50" s="26"/>
      <c r="I50" s="26">
        <v>906005</v>
      </c>
    </row>
    <row r="51" spans="1:9" x14ac:dyDescent="0.25">
      <c r="A51" s="69" t="s">
        <v>436</v>
      </c>
      <c r="B51" s="6" t="s">
        <v>437</v>
      </c>
      <c r="C51" s="26" t="s">
        <v>0</v>
      </c>
      <c r="D51" s="26" t="s">
        <v>51</v>
      </c>
      <c r="E51" s="26" t="s">
        <v>3</v>
      </c>
      <c r="F51" s="26">
        <v>10</v>
      </c>
      <c r="G51" s="26">
        <v>55</v>
      </c>
      <c r="H51" s="26"/>
      <c r="I51" s="26">
        <v>906005</v>
      </c>
    </row>
    <row r="52" spans="1:9" x14ac:dyDescent="0.25">
      <c r="A52" s="69" t="s">
        <v>438</v>
      </c>
      <c r="B52" s="2" t="s">
        <v>439</v>
      </c>
      <c r="C52" s="26" t="s">
        <v>0</v>
      </c>
      <c r="D52" s="26" t="s">
        <v>52</v>
      </c>
      <c r="E52" s="26" t="s">
        <v>2</v>
      </c>
      <c r="F52" s="26">
        <v>20</v>
      </c>
      <c r="G52" s="26">
        <v>140</v>
      </c>
      <c r="H52" s="26"/>
      <c r="I52" s="26">
        <v>906003</v>
      </c>
    </row>
    <row r="53" spans="1:9" x14ac:dyDescent="0.25">
      <c r="A53" s="69" t="s">
        <v>440</v>
      </c>
      <c r="B53" s="6" t="s">
        <v>441</v>
      </c>
      <c r="C53" s="26" t="s">
        <v>0</v>
      </c>
      <c r="D53" s="26" t="s">
        <v>52</v>
      </c>
      <c r="E53" s="26" t="s">
        <v>2</v>
      </c>
      <c r="F53" s="26">
        <v>20</v>
      </c>
      <c r="G53" s="26">
        <v>140</v>
      </c>
      <c r="H53" s="26"/>
      <c r="I53" s="26">
        <v>906003</v>
      </c>
    </row>
    <row r="54" spans="1:9" x14ac:dyDescent="0.25">
      <c r="A54" s="69" t="s">
        <v>442</v>
      </c>
      <c r="B54" s="2" t="s">
        <v>443</v>
      </c>
      <c r="C54" s="26" t="s">
        <v>0</v>
      </c>
      <c r="D54" s="26" t="s">
        <v>52</v>
      </c>
      <c r="E54" s="26" t="s">
        <v>3</v>
      </c>
      <c r="F54" s="26">
        <v>10</v>
      </c>
      <c r="G54" s="26">
        <v>80</v>
      </c>
      <c r="H54" s="26"/>
      <c r="I54" s="26">
        <v>906006</v>
      </c>
    </row>
    <row r="55" spans="1:9" x14ac:dyDescent="0.25">
      <c r="A55" s="69" t="s">
        <v>444</v>
      </c>
      <c r="B55" s="2" t="s">
        <v>443</v>
      </c>
      <c r="C55" s="26" t="s">
        <v>0</v>
      </c>
      <c r="D55" s="26" t="s">
        <v>52</v>
      </c>
      <c r="E55" s="26" t="s">
        <v>3</v>
      </c>
      <c r="F55" s="26">
        <v>10</v>
      </c>
      <c r="G55" s="26">
        <v>80</v>
      </c>
      <c r="H55" s="26"/>
      <c r="I55" s="26">
        <v>906006</v>
      </c>
    </row>
    <row r="56" spans="1:9" x14ac:dyDescent="0.25">
      <c r="A56" s="69" t="s">
        <v>445</v>
      </c>
      <c r="B56" s="2" t="s">
        <v>443</v>
      </c>
      <c r="C56" s="26" t="s">
        <v>0</v>
      </c>
      <c r="D56" s="26" t="s">
        <v>52</v>
      </c>
      <c r="E56" s="26" t="s">
        <v>3</v>
      </c>
      <c r="F56" s="26">
        <v>10</v>
      </c>
      <c r="G56" s="26">
        <v>80</v>
      </c>
      <c r="H56" s="26"/>
      <c r="I56" s="26">
        <v>906006</v>
      </c>
    </row>
    <row r="57" spans="1:9" x14ac:dyDescent="0.25">
      <c r="A57" s="69" t="s">
        <v>446</v>
      </c>
      <c r="B57" s="2" t="s">
        <v>443</v>
      </c>
      <c r="C57" s="26" t="s">
        <v>0</v>
      </c>
      <c r="D57" s="26" t="s">
        <v>52</v>
      </c>
      <c r="E57" s="26" t="s">
        <v>3</v>
      </c>
      <c r="F57" s="26">
        <v>10</v>
      </c>
      <c r="G57" s="26">
        <v>80</v>
      </c>
      <c r="H57" s="26"/>
      <c r="I57" s="26">
        <v>906006</v>
      </c>
    </row>
    <row r="58" spans="1:9" x14ac:dyDescent="0.25">
      <c r="A58" s="69" t="s">
        <v>447</v>
      </c>
      <c r="B58" s="2" t="s">
        <v>443</v>
      </c>
      <c r="C58" s="26" t="s">
        <v>0</v>
      </c>
      <c r="D58" s="26" t="s">
        <v>52</v>
      </c>
      <c r="E58" s="26" t="s">
        <v>3</v>
      </c>
      <c r="F58" s="26">
        <v>10</v>
      </c>
      <c r="G58" s="26">
        <v>80</v>
      </c>
      <c r="H58" s="26"/>
      <c r="I58" s="26">
        <v>906006</v>
      </c>
    </row>
    <row r="59" spans="1:9" x14ac:dyDescent="0.25">
      <c r="A59" s="69" t="s">
        <v>448</v>
      </c>
      <c r="B59" s="2" t="s">
        <v>443</v>
      </c>
      <c r="C59" s="26" t="s">
        <v>0</v>
      </c>
      <c r="D59" s="26" t="s">
        <v>52</v>
      </c>
      <c r="E59" s="26" t="s">
        <v>3</v>
      </c>
      <c r="F59" s="26">
        <v>10</v>
      </c>
      <c r="G59" s="26">
        <v>80</v>
      </c>
      <c r="H59" s="26"/>
      <c r="I59" s="26">
        <v>906006</v>
      </c>
    </row>
    <row r="60" spans="1:9" x14ac:dyDescent="0.25">
      <c r="A60" s="69" t="s">
        <v>449</v>
      </c>
      <c r="B60" s="2" t="s">
        <v>443</v>
      </c>
      <c r="C60" s="26" t="s">
        <v>0</v>
      </c>
      <c r="D60" s="26" t="s">
        <v>52</v>
      </c>
      <c r="E60" s="26" t="s">
        <v>3</v>
      </c>
      <c r="F60" s="26">
        <v>10</v>
      </c>
      <c r="G60" s="26">
        <v>80</v>
      </c>
      <c r="H60" s="26"/>
      <c r="I60" s="26">
        <v>906006</v>
      </c>
    </row>
    <row r="61" spans="1:9" x14ac:dyDescent="0.25">
      <c r="A61" s="69" t="s">
        <v>450</v>
      </c>
      <c r="B61" s="2" t="s">
        <v>443</v>
      </c>
      <c r="C61" s="26" t="s">
        <v>0</v>
      </c>
      <c r="D61" s="26" t="s">
        <v>52</v>
      </c>
      <c r="E61" s="26" t="s">
        <v>3</v>
      </c>
      <c r="F61" s="26">
        <v>10</v>
      </c>
      <c r="G61" s="26">
        <v>80</v>
      </c>
      <c r="H61" s="26"/>
      <c r="I61" s="26">
        <v>906006</v>
      </c>
    </row>
    <row r="62" spans="1:9" x14ac:dyDescent="0.25">
      <c r="A62" s="69" t="s">
        <v>451</v>
      </c>
      <c r="B62" s="2" t="s">
        <v>443</v>
      </c>
      <c r="C62" s="26" t="s">
        <v>0</v>
      </c>
      <c r="D62" s="26" t="s">
        <v>52</v>
      </c>
      <c r="E62" s="26" t="s">
        <v>3</v>
      </c>
      <c r="F62" s="26">
        <v>10</v>
      </c>
      <c r="G62" s="26">
        <v>80</v>
      </c>
      <c r="H62" s="26"/>
      <c r="I62" s="26">
        <v>906006</v>
      </c>
    </row>
    <row r="63" spans="1:9" x14ac:dyDescent="0.25">
      <c r="A63" s="69" t="s">
        <v>452</v>
      </c>
      <c r="B63" s="2" t="s">
        <v>453</v>
      </c>
      <c r="C63" s="26" t="s">
        <v>0</v>
      </c>
      <c r="D63" s="26" t="s">
        <v>52</v>
      </c>
      <c r="E63" s="26" t="s">
        <v>3</v>
      </c>
      <c r="F63" s="26">
        <v>10</v>
      </c>
      <c r="G63" s="26">
        <v>80</v>
      </c>
      <c r="H63" s="26"/>
      <c r="I63" s="26">
        <v>906006</v>
      </c>
    </row>
    <row r="64" spans="1:9" x14ac:dyDescent="0.25">
      <c r="A64" s="69" t="s">
        <v>454</v>
      </c>
      <c r="B64" s="6" t="s">
        <v>455</v>
      </c>
      <c r="C64" s="26" t="s">
        <v>1</v>
      </c>
      <c r="D64" s="26" t="s">
        <v>37</v>
      </c>
      <c r="E64" s="26" t="s">
        <v>2</v>
      </c>
      <c r="F64" s="26">
        <v>5</v>
      </c>
      <c r="G64" s="26">
        <v>35.520000000000003</v>
      </c>
      <c r="H64" s="26"/>
      <c r="I64" s="26">
        <v>906007</v>
      </c>
    </row>
    <row r="65" spans="1:9" x14ac:dyDescent="0.25">
      <c r="A65" s="69" t="s">
        <v>456</v>
      </c>
      <c r="B65" s="6" t="s">
        <v>457</v>
      </c>
      <c r="C65" s="26" t="s">
        <v>1</v>
      </c>
      <c r="D65" s="26" t="s">
        <v>37</v>
      </c>
      <c r="E65" s="26" t="s">
        <v>2</v>
      </c>
      <c r="F65" s="26">
        <v>5</v>
      </c>
      <c r="G65" s="26">
        <v>35.520000000000003</v>
      </c>
      <c r="H65" s="26"/>
      <c r="I65" s="26">
        <v>906007</v>
      </c>
    </row>
    <row r="66" spans="1:9" x14ac:dyDescent="0.25">
      <c r="A66" s="69" t="s">
        <v>458</v>
      </c>
      <c r="B66" s="6" t="s">
        <v>457</v>
      </c>
      <c r="C66" s="26" t="s">
        <v>1</v>
      </c>
      <c r="D66" s="26" t="s">
        <v>37</v>
      </c>
      <c r="E66" s="26" t="s">
        <v>2</v>
      </c>
      <c r="F66" s="26">
        <v>5</v>
      </c>
      <c r="G66" s="26">
        <v>35.520000000000003</v>
      </c>
      <c r="H66" s="26"/>
      <c r="I66" s="26">
        <v>906007</v>
      </c>
    </row>
    <row r="67" spans="1:9" x14ac:dyDescent="0.25">
      <c r="A67" s="69" t="s">
        <v>459</v>
      </c>
      <c r="B67" s="6" t="s">
        <v>457</v>
      </c>
      <c r="C67" s="26" t="s">
        <v>1</v>
      </c>
      <c r="D67" s="26" t="s">
        <v>37</v>
      </c>
      <c r="E67" s="26" t="s">
        <v>2</v>
      </c>
      <c r="F67" s="26">
        <v>5</v>
      </c>
      <c r="G67" s="26">
        <v>35.520000000000003</v>
      </c>
      <c r="H67" s="26"/>
      <c r="I67" s="26">
        <v>906007</v>
      </c>
    </row>
    <row r="68" spans="1:9" x14ac:dyDescent="0.25">
      <c r="A68" s="69" t="s">
        <v>460</v>
      </c>
      <c r="B68" s="6" t="s">
        <v>457</v>
      </c>
      <c r="C68" s="26" t="s">
        <v>1</v>
      </c>
      <c r="D68" s="26" t="s">
        <v>37</v>
      </c>
      <c r="E68" s="26" t="s">
        <v>2</v>
      </c>
      <c r="F68" s="26">
        <v>5</v>
      </c>
      <c r="G68" s="26">
        <v>35.520000000000003</v>
      </c>
      <c r="H68" s="26"/>
      <c r="I68" s="26">
        <v>906007</v>
      </c>
    </row>
    <row r="69" spans="1:9" x14ac:dyDescent="0.25">
      <c r="A69" s="69" t="s">
        <v>461</v>
      </c>
      <c r="B69" s="6" t="s">
        <v>462</v>
      </c>
      <c r="C69" s="26" t="s">
        <v>1</v>
      </c>
      <c r="D69" s="26" t="s">
        <v>37</v>
      </c>
      <c r="E69" s="26" t="s">
        <v>2</v>
      </c>
      <c r="F69" s="26">
        <v>5</v>
      </c>
      <c r="G69" s="26">
        <v>35.520000000000003</v>
      </c>
      <c r="H69" s="26"/>
      <c r="I69" s="26">
        <v>906007</v>
      </c>
    </row>
    <row r="70" spans="1:9" x14ac:dyDescent="0.25">
      <c r="A70" s="69" t="s">
        <v>463</v>
      </c>
      <c r="B70" s="6" t="s">
        <v>462</v>
      </c>
      <c r="C70" s="26" t="s">
        <v>1</v>
      </c>
      <c r="D70" s="26" t="s">
        <v>37</v>
      </c>
      <c r="E70" s="26" t="s">
        <v>2</v>
      </c>
      <c r="F70" s="26">
        <v>5</v>
      </c>
      <c r="G70" s="26">
        <v>35.520000000000003</v>
      </c>
      <c r="H70" s="26"/>
      <c r="I70" s="26">
        <v>906007</v>
      </c>
    </row>
    <row r="71" spans="1:9" x14ac:dyDescent="0.25">
      <c r="A71" s="69" t="s">
        <v>464</v>
      </c>
      <c r="B71" s="6" t="s">
        <v>462</v>
      </c>
      <c r="C71" s="26" t="s">
        <v>1</v>
      </c>
      <c r="D71" s="26" t="s">
        <v>37</v>
      </c>
      <c r="E71" s="26" t="s">
        <v>2</v>
      </c>
      <c r="F71" s="26">
        <v>5</v>
      </c>
      <c r="G71" s="26">
        <v>35.520000000000003</v>
      </c>
      <c r="H71" s="26"/>
      <c r="I71" s="26">
        <v>906007</v>
      </c>
    </row>
    <row r="72" spans="1:9" x14ac:dyDescent="0.25">
      <c r="A72" s="69" t="s">
        <v>465</v>
      </c>
      <c r="B72" s="6" t="s">
        <v>466</v>
      </c>
      <c r="C72" s="26" t="s">
        <v>1</v>
      </c>
      <c r="D72" s="26" t="s">
        <v>37</v>
      </c>
      <c r="E72" s="26" t="s">
        <v>2</v>
      </c>
      <c r="F72" s="26">
        <v>5</v>
      </c>
      <c r="G72" s="26">
        <v>35.520000000000003</v>
      </c>
      <c r="H72" s="26"/>
      <c r="I72" s="26">
        <v>906007</v>
      </c>
    </row>
    <row r="73" spans="1:9" x14ac:dyDescent="0.25">
      <c r="A73" s="69" t="s">
        <v>467</v>
      </c>
      <c r="B73" s="6" t="s">
        <v>468</v>
      </c>
      <c r="C73" s="26" t="s">
        <v>1</v>
      </c>
      <c r="D73" s="26" t="s">
        <v>37</v>
      </c>
      <c r="E73" s="26" t="s">
        <v>2</v>
      </c>
      <c r="F73" s="26">
        <v>5</v>
      </c>
      <c r="G73" s="26">
        <v>62.8</v>
      </c>
      <c r="H73" s="26"/>
      <c r="I73" s="26">
        <v>906007</v>
      </c>
    </row>
    <row r="74" spans="1:9" x14ac:dyDescent="0.25">
      <c r="A74" s="69" t="s">
        <v>469</v>
      </c>
      <c r="B74" s="6" t="s">
        <v>470</v>
      </c>
      <c r="C74" s="26" t="s">
        <v>1</v>
      </c>
      <c r="D74" s="26" t="s">
        <v>37</v>
      </c>
      <c r="E74" s="26" t="s">
        <v>2</v>
      </c>
      <c r="F74" s="26">
        <v>5</v>
      </c>
      <c r="G74" s="26">
        <v>62.8</v>
      </c>
      <c r="H74" s="26"/>
      <c r="I74" s="26">
        <v>906007</v>
      </c>
    </row>
    <row r="75" spans="1:9" x14ac:dyDescent="0.25">
      <c r="A75" s="69" t="s">
        <v>471</v>
      </c>
      <c r="B75" s="6" t="s">
        <v>472</v>
      </c>
      <c r="C75" s="26" t="s">
        <v>1</v>
      </c>
      <c r="D75" s="26" t="s">
        <v>37</v>
      </c>
      <c r="E75" s="26" t="s">
        <v>2</v>
      </c>
      <c r="F75" s="26">
        <v>5</v>
      </c>
      <c r="G75" s="26">
        <v>62.8</v>
      </c>
      <c r="H75" s="26"/>
      <c r="I75" s="26">
        <v>906007</v>
      </c>
    </row>
    <row r="76" spans="1:9" x14ac:dyDescent="0.25">
      <c r="A76" s="69" t="s">
        <v>473</v>
      </c>
      <c r="B76" s="6" t="s">
        <v>474</v>
      </c>
      <c r="C76" s="26" t="s">
        <v>1</v>
      </c>
      <c r="D76" s="26" t="s">
        <v>37</v>
      </c>
      <c r="E76" s="26" t="s">
        <v>2</v>
      </c>
      <c r="F76" s="26">
        <v>5</v>
      </c>
      <c r="G76" s="26">
        <v>62.8</v>
      </c>
      <c r="H76" s="26"/>
      <c r="I76" s="26">
        <v>906007</v>
      </c>
    </row>
    <row r="77" spans="1:9" x14ac:dyDescent="0.25">
      <c r="A77" s="69" t="s">
        <v>475</v>
      </c>
      <c r="B77" s="6" t="s">
        <v>476</v>
      </c>
      <c r="C77" s="26" t="s">
        <v>1</v>
      </c>
      <c r="D77" s="26" t="s">
        <v>37</v>
      </c>
      <c r="E77" s="26" t="s">
        <v>2</v>
      </c>
      <c r="F77" s="26">
        <v>5</v>
      </c>
      <c r="G77" s="26">
        <v>62.8</v>
      </c>
      <c r="H77" s="26"/>
      <c r="I77" s="26">
        <v>906007</v>
      </c>
    </row>
    <row r="78" spans="1:9" x14ac:dyDescent="0.25">
      <c r="A78" s="69" t="s">
        <v>477</v>
      </c>
      <c r="B78" s="6" t="s">
        <v>478</v>
      </c>
      <c r="C78" s="26" t="s">
        <v>1</v>
      </c>
      <c r="D78" s="26" t="s">
        <v>37</v>
      </c>
      <c r="E78" s="26" t="s">
        <v>2</v>
      </c>
      <c r="F78" s="26">
        <v>5</v>
      </c>
      <c r="G78" s="26">
        <v>35.520000000000003</v>
      </c>
      <c r="H78" s="26"/>
      <c r="I78" s="26">
        <v>906007</v>
      </c>
    </row>
    <row r="79" spans="1:9" x14ac:dyDescent="0.25">
      <c r="A79" s="69" t="s">
        <v>479</v>
      </c>
      <c r="B79" s="6" t="s">
        <v>480</v>
      </c>
      <c r="C79" s="26" t="s">
        <v>1</v>
      </c>
      <c r="D79" s="26" t="s">
        <v>37</v>
      </c>
      <c r="E79" s="26" t="s">
        <v>2</v>
      </c>
      <c r="F79" s="26">
        <v>5</v>
      </c>
      <c r="G79" s="26">
        <v>35.520000000000003</v>
      </c>
      <c r="H79" s="26"/>
      <c r="I79" s="26">
        <v>906007</v>
      </c>
    </row>
    <row r="80" spans="1:9" x14ac:dyDescent="0.25">
      <c r="A80" s="69" t="s">
        <v>481</v>
      </c>
      <c r="B80" s="6" t="s">
        <v>480</v>
      </c>
      <c r="C80" s="26" t="s">
        <v>1</v>
      </c>
      <c r="D80" s="26" t="s">
        <v>37</v>
      </c>
      <c r="E80" s="26" t="s">
        <v>2</v>
      </c>
      <c r="F80" s="26">
        <v>5</v>
      </c>
      <c r="G80" s="26">
        <v>35.520000000000003</v>
      </c>
      <c r="H80" s="26"/>
      <c r="I80" s="26">
        <v>906007</v>
      </c>
    </row>
    <row r="81" spans="1:9" x14ac:dyDescent="0.25">
      <c r="A81" s="69" t="s">
        <v>482</v>
      </c>
      <c r="B81" s="6" t="s">
        <v>480</v>
      </c>
      <c r="C81" s="26" t="s">
        <v>1</v>
      </c>
      <c r="D81" s="26" t="s">
        <v>37</v>
      </c>
      <c r="E81" s="26" t="s">
        <v>2</v>
      </c>
      <c r="F81" s="26">
        <v>5</v>
      </c>
      <c r="G81" s="26">
        <v>35.520000000000003</v>
      </c>
      <c r="H81" s="26"/>
      <c r="I81" s="26">
        <v>906007</v>
      </c>
    </row>
    <row r="82" spans="1:9" x14ac:dyDescent="0.25">
      <c r="A82" s="69" t="s">
        <v>483</v>
      </c>
      <c r="B82" s="6" t="s">
        <v>480</v>
      </c>
      <c r="C82" s="26" t="s">
        <v>1</v>
      </c>
      <c r="D82" s="26" t="s">
        <v>37</v>
      </c>
      <c r="E82" s="26" t="s">
        <v>2</v>
      </c>
      <c r="F82" s="26">
        <v>5</v>
      </c>
      <c r="G82" s="26">
        <v>35.520000000000003</v>
      </c>
      <c r="H82" s="26"/>
      <c r="I82" s="26">
        <v>906007</v>
      </c>
    </row>
    <row r="83" spans="1:9" x14ac:dyDescent="0.25">
      <c r="A83" s="69" t="s">
        <v>484</v>
      </c>
      <c r="B83" s="6" t="s">
        <v>485</v>
      </c>
      <c r="C83" s="26" t="s">
        <v>1</v>
      </c>
      <c r="D83" s="26" t="s">
        <v>37</v>
      </c>
      <c r="E83" s="26" t="s">
        <v>2</v>
      </c>
      <c r="F83" s="26">
        <v>5</v>
      </c>
      <c r="G83" s="26">
        <v>35.520000000000003</v>
      </c>
      <c r="H83" s="26"/>
      <c r="I83" s="26">
        <v>906007</v>
      </c>
    </row>
    <row r="84" spans="1:9" x14ac:dyDescent="0.25">
      <c r="A84" s="69" t="s">
        <v>486</v>
      </c>
      <c r="B84" s="6" t="s">
        <v>485</v>
      </c>
      <c r="C84" s="26" t="s">
        <v>1</v>
      </c>
      <c r="D84" s="26" t="s">
        <v>37</v>
      </c>
      <c r="E84" s="26" t="s">
        <v>2</v>
      </c>
      <c r="F84" s="26">
        <v>5</v>
      </c>
      <c r="G84" s="26">
        <v>35.520000000000003</v>
      </c>
      <c r="H84" s="26"/>
      <c r="I84" s="26">
        <v>906007</v>
      </c>
    </row>
    <row r="85" spans="1:9" x14ac:dyDescent="0.25">
      <c r="A85" s="69" t="s">
        <v>487</v>
      </c>
      <c r="B85" s="6" t="s">
        <v>485</v>
      </c>
      <c r="C85" s="26" t="s">
        <v>1</v>
      </c>
      <c r="D85" s="26" t="s">
        <v>37</v>
      </c>
      <c r="E85" s="26" t="s">
        <v>2</v>
      </c>
      <c r="F85" s="26">
        <v>5</v>
      </c>
      <c r="G85" s="26">
        <v>35.520000000000003</v>
      </c>
      <c r="H85" s="26"/>
      <c r="I85" s="26">
        <v>906007</v>
      </c>
    </row>
    <row r="86" spans="1:9" x14ac:dyDescent="0.25">
      <c r="A86" s="69" t="s">
        <v>488</v>
      </c>
      <c r="B86" s="6" t="s">
        <v>489</v>
      </c>
      <c r="C86" s="26" t="s">
        <v>1</v>
      </c>
      <c r="D86" s="26" t="s">
        <v>37</v>
      </c>
      <c r="E86" s="26" t="s">
        <v>2</v>
      </c>
      <c r="F86" s="26">
        <v>5</v>
      </c>
      <c r="G86" s="26">
        <v>35.520000000000003</v>
      </c>
      <c r="H86" s="26"/>
      <c r="I86" s="26">
        <v>906007</v>
      </c>
    </row>
    <row r="87" spans="1:9" x14ac:dyDescent="0.25">
      <c r="A87" s="69" t="s">
        <v>490</v>
      </c>
      <c r="B87" s="6" t="s">
        <v>491</v>
      </c>
      <c r="C87" s="26" t="s">
        <v>1</v>
      </c>
      <c r="D87" s="26" t="s">
        <v>37</v>
      </c>
      <c r="E87" s="26" t="s">
        <v>3</v>
      </c>
      <c r="F87" s="26">
        <v>5</v>
      </c>
      <c r="G87" s="26">
        <v>50.5</v>
      </c>
      <c r="H87" s="26"/>
      <c r="I87" s="26">
        <v>906008</v>
      </c>
    </row>
    <row r="88" spans="1:9" x14ac:dyDescent="0.25">
      <c r="A88" s="69" t="s">
        <v>492</v>
      </c>
      <c r="B88" s="6" t="s">
        <v>491</v>
      </c>
      <c r="C88" s="26" t="s">
        <v>1</v>
      </c>
      <c r="D88" s="26" t="s">
        <v>37</v>
      </c>
      <c r="E88" s="26" t="s">
        <v>3</v>
      </c>
      <c r="F88" s="26">
        <v>5</v>
      </c>
      <c r="G88" s="26">
        <v>50.5</v>
      </c>
      <c r="H88" s="26"/>
      <c r="I88" s="26">
        <v>906008</v>
      </c>
    </row>
    <row r="89" spans="1:9" x14ac:dyDescent="0.25">
      <c r="A89" s="69" t="s">
        <v>493</v>
      </c>
      <c r="B89" s="6" t="s">
        <v>491</v>
      </c>
      <c r="C89" s="26" t="s">
        <v>1</v>
      </c>
      <c r="D89" s="26" t="s">
        <v>37</v>
      </c>
      <c r="E89" s="26" t="s">
        <v>3</v>
      </c>
      <c r="F89" s="26">
        <v>5</v>
      </c>
      <c r="G89" s="26">
        <v>50.5</v>
      </c>
      <c r="H89" s="26"/>
      <c r="I89" s="26">
        <v>906008</v>
      </c>
    </row>
    <row r="90" spans="1:9" x14ac:dyDescent="0.25">
      <c r="A90" s="69" t="s">
        <v>494</v>
      </c>
      <c r="B90" s="6" t="s">
        <v>491</v>
      </c>
      <c r="C90" s="26" t="s">
        <v>1</v>
      </c>
      <c r="D90" s="26" t="s">
        <v>37</v>
      </c>
      <c r="E90" s="26" t="s">
        <v>3</v>
      </c>
      <c r="F90" s="26">
        <v>5</v>
      </c>
      <c r="G90" s="26">
        <v>50.5</v>
      </c>
      <c r="H90" s="26"/>
      <c r="I90" s="26">
        <v>906008</v>
      </c>
    </row>
    <row r="91" spans="1:9" x14ac:dyDescent="0.25">
      <c r="A91" s="69" t="s">
        <v>495</v>
      </c>
      <c r="B91" s="6" t="s">
        <v>491</v>
      </c>
      <c r="C91" s="26" t="s">
        <v>1</v>
      </c>
      <c r="D91" s="26" t="s">
        <v>37</v>
      </c>
      <c r="E91" s="26" t="s">
        <v>3</v>
      </c>
      <c r="F91" s="26">
        <v>5</v>
      </c>
      <c r="G91" s="26">
        <v>50.5</v>
      </c>
      <c r="H91" s="26"/>
      <c r="I91" s="26">
        <v>906008</v>
      </c>
    </row>
    <row r="92" spans="1:9" x14ac:dyDescent="0.25">
      <c r="A92" s="69" t="s">
        <v>496</v>
      </c>
      <c r="B92" s="6" t="s">
        <v>491</v>
      </c>
      <c r="C92" s="26" t="s">
        <v>1</v>
      </c>
      <c r="D92" s="26" t="s">
        <v>37</v>
      </c>
      <c r="E92" s="26" t="s">
        <v>3</v>
      </c>
      <c r="F92" s="26">
        <v>5</v>
      </c>
      <c r="G92" s="26">
        <v>50.5</v>
      </c>
      <c r="H92" s="26"/>
      <c r="I92" s="26">
        <v>906008</v>
      </c>
    </row>
    <row r="93" spans="1:9" x14ac:dyDescent="0.25">
      <c r="A93" s="69" t="s">
        <v>497</v>
      </c>
      <c r="B93" s="6" t="s">
        <v>491</v>
      </c>
      <c r="C93" s="26" t="s">
        <v>1</v>
      </c>
      <c r="D93" s="26" t="s">
        <v>37</v>
      </c>
      <c r="E93" s="26" t="s">
        <v>3</v>
      </c>
      <c r="F93" s="26">
        <v>5</v>
      </c>
      <c r="G93" s="26">
        <v>50.5</v>
      </c>
      <c r="H93" s="26"/>
      <c r="I93" s="26">
        <v>906008</v>
      </c>
    </row>
    <row r="94" spans="1:9" x14ac:dyDescent="0.25">
      <c r="A94" s="69" t="s">
        <v>498</v>
      </c>
      <c r="B94" s="6" t="s">
        <v>499</v>
      </c>
      <c r="C94" s="26" t="s">
        <v>1</v>
      </c>
      <c r="D94" s="26" t="s">
        <v>37</v>
      </c>
      <c r="E94" s="26" t="s">
        <v>3</v>
      </c>
      <c r="F94" s="26">
        <v>5</v>
      </c>
      <c r="G94" s="26">
        <v>50.5</v>
      </c>
      <c r="H94" s="26"/>
      <c r="I94" s="26">
        <v>906008</v>
      </c>
    </row>
    <row r="95" spans="1:9" x14ac:dyDescent="0.25">
      <c r="A95" s="69" t="s">
        <v>500</v>
      </c>
      <c r="B95" s="6" t="s">
        <v>501</v>
      </c>
      <c r="C95" s="26" t="s">
        <v>1</v>
      </c>
      <c r="D95" s="26" t="s">
        <v>37</v>
      </c>
      <c r="E95" s="26" t="s">
        <v>3</v>
      </c>
      <c r="F95" s="26">
        <v>5</v>
      </c>
      <c r="G95" s="26">
        <v>50.5</v>
      </c>
      <c r="H95" s="26"/>
      <c r="I95" s="26">
        <v>906008</v>
      </c>
    </row>
    <row r="96" spans="1:9" x14ac:dyDescent="0.25">
      <c r="A96" s="69" t="s">
        <v>502</v>
      </c>
      <c r="B96" s="6" t="s">
        <v>503</v>
      </c>
      <c r="C96" s="26" t="s">
        <v>1</v>
      </c>
      <c r="D96" s="26" t="s">
        <v>37</v>
      </c>
      <c r="E96" s="26" t="s">
        <v>3</v>
      </c>
      <c r="F96" s="26">
        <v>5</v>
      </c>
      <c r="G96" s="26">
        <v>50.5</v>
      </c>
      <c r="H96" s="26"/>
      <c r="I96" s="26">
        <v>906008</v>
      </c>
    </row>
    <row r="97" spans="1:9" x14ac:dyDescent="0.25">
      <c r="A97" s="69" t="s">
        <v>504</v>
      </c>
      <c r="B97" s="6" t="s">
        <v>503</v>
      </c>
      <c r="C97" s="26" t="s">
        <v>1</v>
      </c>
      <c r="D97" s="26" t="s">
        <v>37</v>
      </c>
      <c r="E97" s="26" t="s">
        <v>3</v>
      </c>
      <c r="F97" s="26">
        <v>5</v>
      </c>
      <c r="G97" s="26">
        <v>50.5</v>
      </c>
      <c r="H97" s="26"/>
      <c r="I97" s="26">
        <v>906008</v>
      </c>
    </row>
    <row r="98" spans="1:9" x14ac:dyDescent="0.25">
      <c r="A98" s="69" t="s">
        <v>505</v>
      </c>
      <c r="B98" s="6" t="s">
        <v>506</v>
      </c>
      <c r="C98" s="26" t="s">
        <v>1</v>
      </c>
      <c r="D98" s="26" t="s">
        <v>37</v>
      </c>
      <c r="E98" s="26" t="s">
        <v>3</v>
      </c>
      <c r="F98" s="26">
        <v>5</v>
      </c>
      <c r="G98" s="26">
        <v>50.5</v>
      </c>
      <c r="H98" s="26"/>
      <c r="I98" s="26">
        <v>906008</v>
      </c>
    </row>
    <row r="99" spans="1:9" x14ac:dyDescent="0.25">
      <c r="A99" s="69" t="s">
        <v>507</v>
      </c>
      <c r="B99" s="6" t="s">
        <v>506</v>
      </c>
      <c r="C99" s="26" t="s">
        <v>1</v>
      </c>
      <c r="D99" s="26" t="s">
        <v>37</v>
      </c>
      <c r="E99" s="26" t="s">
        <v>3</v>
      </c>
      <c r="F99" s="26">
        <v>5</v>
      </c>
      <c r="G99" s="26">
        <v>50.5</v>
      </c>
      <c r="H99" s="26"/>
      <c r="I99" s="26">
        <v>906008</v>
      </c>
    </row>
    <row r="100" spans="1:9" x14ac:dyDescent="0.25">
      <c r="A100" s="69" t="s">
        <v>508</v>
      </c>
      <c r="B100" s="6" t="s">
        <v>506</v>
      </c>
      <c r="C100" s="26" t="s">
        <v>1</v>
      </c>
      <c r="D100" s="26" t="s">
        <v>37</v>
      </c>
      <c r="E100" s="26" t="s">
        <v>3</v>
      </c>
      <c r="F100" s="26">
        <v>5</v>
      </c>
      <c r="G100" s="26">
        <v>50.5</v>
      </c>
      <c r="H100" s="26"/>
      <c r="I100" s="26">
        <v>906008</v>
      </c>
    </row>
    <row r="101" spans="1:9" x14ac:dyDescent="0.25">
      <c r="A101" s="69" t="s">
        <v>509</v>
      </c>
      <c r="B101" s="6" t="s">
        <v>506</v>
      </c>
      <c r="C101" s="26" t="s">
        <v>1</v>
      </c>
      <c r="D101" s="26" t="s">
        <v>37</v>
      </c>
      <c r="E101" s="26" t="s">
        <v>3</v>
      </c>
      <c r="F101" s="26">
        <v>5</v>
      </c>
      <c r="G101" s="26">
        <v>50.5</v>
      </c>
      <c r="H101" s="26"/>
      <c r="I101" s="26">
        <v>906008</v>
      </c>
    </row>
    <row r="102" spans="1:9" x14ac:dyDescent="0.25">
      <c r="A102" s="69" t="s">
        <v>510</v>
      </c>
      <c r="B102" s="6" t="s">
        <v>511</v>
      </c>
      <c r="C102" s="26" t="s">
        <v>1</v>
      </c>
      <c r="D102" s="26" t="s">
        <v>37</v>
      </c>
      <c r="E102" s="26" t="s">
        <v>3</v>
      </c>
      <c r="F102" s="26">
        <v>5</v>
      </c>
      <c r="G102" s="26">
        <v>50.5</v>
      </c>
      <c r="H102" s="26"/>
      <c r="I102" s="26">
        <v>906008</v>
      </c>
    </row>
    <row r="103" spans="1:9" x14ac:dyDescent="0.25">
      <c r="A103" s="69" t="s">
        <v>512</v>
      </c>
      <c r="B103" s="6" t="s">
        <v>511</v>
      </c>
      <c r="C103" s="26" t="s">
        <v>1</v>
      </c>
      <c r="D103" s="26" t="s">
        <v>37</v>
      </c>
      <c r="E103" s="26" t="s">
        <v>3</v>
      </c>
      <c r="F103" s="26">
        <v>5</v>
      </c>
      <c r="G103" s="26">
        <v>50.5</v>
      </c>
      <c r="H103" s="26"/>
      <c r="I103" s="26">
        <v>906008</v>
      </c>
    </row>
    <row r="104" spans="1:9" x14ac:dyDescent="0.25">
      <c r="A104" s="69" t="s">
        <v>513</v>
      </c>
      <c r="B104" s="6" t="s">
        <v>511</v>
      </c>
      <c r="C104" s="26" t="s">
        <v>1</v>
      </c>
      <c r="D104" s="26" t="s">
        <v>37</v>
      </c>
      <c r="E104" s="26" t="s">
        <v>3</v>
      </c>
      <c r="F104" s="26">
        <v>5</v>
      </c>
      <c r="G104" s="26">
        <v>50.5</v>
      </c>
      <c r="H104" s="26"/>
      <c r="I104" s="26">
        <v>906008</v>
      </c>
    </row>
    <row r="105" spans="1:9" x14ac:dyDescent="0.25">
      <c r="A105" s="69" t="s">
        <v>514</v>
      </c>
      <c r="B105" s="6" t="s">
        <v>511</v>
      </c>
      <c r="C105" s="26" t="s">
        <v>1</v>
      </c>
      <c r="D105" s="26" t="s">
        <v>37</v>
      </c>
      <c r="E105" s="26" t="s">
        <v>3</v>
      </c>
      <c r="F105" s="26">
        <v>5</v>
      </c>
      <c r="G105" s="26">
        <v>50.5</v>
      </c>
      <c r="H105" s="26"/>
      <c r="I105" s="26">
        <v>906008</v>
      </c>
    </row>
    <row r="106" spans="1:9" x14ac:dyDescent="0.25">
      <c r="A106" s="69" t="s">
        <v>515</v>
      </c>
      <c r="B106" s="6" t="s">
        <v>511</v>
      </c>
      <c r="C106" s="26" t="s">
        <v>1</v>
      </c>
      <c r="D106" s="26" t="s">
        <v>37</v>
      </c>
      <c r="E106" s="26" t="s">
        <v>3</v>
      </c>
      <c r="F106" s="26">
        <v>5</v>
      </c>
      <c r="G106" s="26">
        <v>50.5</v>
      </c>
      <c r="H106" s="26"/>
      <c r="I106" s="26">
        <v>906008</v>
      </c>
    </row>
    <row r="107" spans="1:9" x14ac:dyDescent="0.25">
      <c r="A107" s="69" t="s">
        <v>516</v>
      </c>
      <c r="B107" s="6" t="s">
        <v>511</v>
      </c>
      <c r="C107" s="26" t="s">
        <v>1</v>
      </c>
      <c r="D107" s="26" t="s">
        <v>37</v>
      </c>
      <c r="E107" s="26" t="s">
        <v>3</v>
      </c>
      <c r="F107" s="26">
        <v>5</v>
      </c>
      <c r="G107" s="26">
        <v>50.5</v>
      </c>
      <c r="H107" s="26"/>
      <c r="I107" s="26">
        <v>906008</v>
      </c>
    </row>
    <row r="108" spans="1:9" x14ac:dyDescent="0.25">
      <c r="A108" s="69" t="s">
        <v>517</v>
      </c>
      <c r="B108" s="6" t="s">
        <v>518</v>
      </c>
      <c r="C108" s="26" t="s">
        <v>1</v>
      </c>
      <c r="D108" s="26" t="s">
        <v>37</v>
      </c>
      <c r="E108" s="26" t="s">
        <v>3</v>
      </c>
      <c r="F108" s="26">
        <v>5</v>
      </c>
      <c r="G108" s="26">
        <v>50.5</v>
      </c>
      <c r="H108" s="26"/>
      <c r="I108" s="26">
        <v>906008</v>
      </c>
    </row>
    <row r="109" spans="1:9" x14ac:dyDescent="0.25">
      <c r="A109" s="69" t="s">
        <v>519</v>
      </c>
      <c r="B109" s="6" t="s">
        <v>518</v>
      </c>
      <c r="C109" s="26" t="s">
        <v>1</v>
      </c>
      <c r="D109" s="26" t="s">
        <v>37</v>
      </c>
      <c r="E109" s="26" t="s">
        <v>3</v>
      </c>
      <c r="F109" s="26">
        <v>5</v>
      </c>
      <c r="G109" s="26">
        <v>50.5</v>
      </c>
      <c r="H109" s="26"/>
      <c r="I109" s="26">
        <v>906008</v>
      </c>
    </row>
    <row r="110" spans="1:9" x14ac:dyDescent="0.25">
      <c r="A110" s="69" t="s">
        <v>520</v>
      </c>
      <c r="B110" s="6" t="s">
        <v>521</v>
      </c>
      <c r="C110" s="26" t="s">
        <v>1</v>
      </c>
      <c r="D110" s="26" t="s">
        <v>37</v>
      </c>
      <c r="E110" s="26" t="s">
        <v>3</v>
      </c>
      <c r="F110" s="26">
        <v>5</v>
      </c>
      <c r="G110" s="26">
        <v>50.5</v>
      </c>
      <c r="H110" s="26"/>
      <c r="I110" s="26">
        <v>906008</v>
      </c>
    </row>
    <row r="111" spans="1:9" x14ac:dyDescent="0.25">
      <c r="A111" s="69" t="s">
        <v>522</v>
      </c>
      <c r="B111" s="6" t="s">
        <v>523</v>
      </c>
      <c r="C111" s="26" t="s">
        <v>1</v>
      </c>
      <c r="D111" s="26" t="s">
        <v>37</v>
      </c>
      <c r="E111" s="26" t="s">
        <v>3</v>
      </c>
      <c r="F111" s="26">
        <v>5</v>
      </c>
      <c r="G111" s="26">
        <v>50.5</v>
      </c>
      <c r="H111" s="26"/>
      <c r="I111" s="26">
        <v>906008</v>
      </c>
    </row>
    <row r="112" spans="1:9" x14ac:dyDescent="0.25">
      <c r="A112" s="69" t="s">
        <v>524</v>
      </c>
      <c r="B112" s="6" t="s">
        <v>525</v>
      </c>
      <c r="C112" s="26" t="s">
        <v>1</v>
      </c>
      <c r="D112" s="26" t="s">
        <v>37</v>
      </c>
      <c r="E112" s="26" t="s">
        <v>3</v>
      </c>
      <c r="F112" s="26">
        <v>5</v>
      </c>
      <c r="G112" s="26">
        <v>50.5</v>
      </c>
      <c r="H112" s="26"/>
      <c r="I112" s="26">
        <v>906008</v>
      </c>
    </row>
    <row r="113" spans="1:9" x14ac:dyDescent="0.25">
      <c r="A113" s="69" t="s">
        <v>526</v>
      </c>
      <c r="B113" s="6" t="s">
        <v>527</v>
      </c>
      <c r="C113" s="26" t="s">
        <v>1</v>
      </c>
      <c r="D113" s="26" t="s">
        <v>37</v>
      </c>
      <c r="E113" s="26" t="s">
        <v>3</v>
      </c>
      <c r="F113" s="26">
        <v>5</v>
      </c>
      <c r="G113" s="26">
        <v>50.5</v>
      </c>
      <c r="H113" s="26"/>
      <c r="I113" s="26">
        <v>906008</v>
      </c>
    </row>
    <row r="114" spans="1:9" x14ac:dyDescent="0.25">
      <c r="A114" s="69" t="s">
        <v>528</v>
      </c>
      <c r="B114" s="6" t="s">
        <v>529</v>
      </c>
      <c r="C114" s="26" t="s">
        <v>1</v>
      </c>
      <c r="D114" s="26" t="s">
        <v>4</v>
      </c>
      <c r="E114" s="26" t="s">
        <v>14</v>
      </c>
      <c r="F114" s="26">
        <v>30</v>
      </c>
      <c r="G114" s="26">
        <v>55.409635000000002</v>
      </c>
      <c r="H114" s="26"/>
      <c r="I114" s="26">
        <v>906009</v>
      </c>
    </row>
    <row r="115" spans="1:9" x14ac:dyDescent="0.25">
      <c r="A115" s="69" t="s">
        <v>530</v>
      </c>
      <c r="B115" s="6" t="s">
        <v>531</v>
      </c>
      <c r="C115" s="26" t="s">
        <v>1</v>
      </c>
      <c r="D115" s="26" t="s">
        <v>4</v>
      </c>
      <c r="E115" s="26" t="s">
        <v>14</v>
      </c>
      <c r="F115" s="26">
        <v>30</v>
      </c>
      <c r="G115" s="26">
        <v>55.409635000000002</v>
      </c>
      <c r="H115" s="26"/>
      <c r="I115" s="26">
        <v>906009</v>
      </c>
    </row>
    <row r="116" spans="1:9" x14ac:dyDescent="0.25">
      <c r="A116" s="69" t="s">
        <v>532</v>
      </c>
      <c r="B116" s="6" t="s">
        <v>533</v>
      </c>
      <c r="C116" s="26" t="s">
        <v>1</v>
      </c>
      <c r="D116" s="26" t="s">
        <v>4</v>
      </c>
      <c r="E116" s="26" t="s">
        <v>14</v>
      </c>
      <c r="F116" s="26">
        <v>30</v>
      </c>
      <c r="G116" s="26">
        <v>55.409635000000002</v>
      </c>
      <c r="H116" s="26"/>
      <c r="I116" s="26">
        <v>906009</v>
      </c>
    </row>
    <row r="117" spans="1:9" x14ac:dyDescent="0.25">
      <c r="A117" s="69" t="s">
        <v>534</v>
      </c>
      <c r="B117" s="6" t="s">
        <v>535</v>
      </c>
      <c r="C117" s="26" t="s">
        <v>1</v>
      </c>
      <c r="D117" s="26" t="s">
        <v>4</v>
      </c>
      <c r="E117" s="26" t="s">
        <v>14</v>
      </c>
      <c r="F117" s="26">
        <v>30</v>
      </c>
      <c r="G117" s="26">
        <v>55.409635000000002</v>
      </c>
      <c r="H117" s="26"/>
      <c r="I117" s="26">
        <v>906009</v>
      </c>
    </row>
    <row r="118" spans="1:9" x14ac:dyDescent="0.25">
      <c r="A118" s="69" t="s">
        <v>536</v>
      </c>
      <c r="B118" s="6" t="s">
        <v>537</v>
      </c>
      <c r="C118" s="26" t="s">
        <v>1</v>
      </c>
      <c r="D118" s="26" t="s">
        <v>4</v>
      </c>
      <c r="E118" s="26" t="s">
        <v>14</v>
      </c>
      <c r="F118" s="26">
        <v>30</v>
      </c>
      <c r="G118" s="26">
        <v>55.409635000000002</v>
      </c>
      <c r="H118" s="26"/>
      <c r="I118" s="26">
        <v>906009</v>
      </c>
    </row>
    <row r="119" spans="1:9" x14ac:dyDescent="0.25">
      <c r="A119" s="69" t="s">
        <v>538</v>
      </c>
      <c r="B119" s="6" t="s">
        <v>539</v>
      </c>
      <c r="C119" s="26" t="s">
        <v>1</v>
      </c>
      <c r="D119" s="26" t="s">
        <v>4</v>
      </c>
      <c r="E119" s="26" t="s">
        <v>14</v>
      </c>
      <c r="F119" s="26">
        <v>30</v>
      </c>
      <c r="G119" s="26">
        <v>55.409635000000002</v>
      </c>
      <c r="H119" s="26"/>
      <c r="I119" s="26">
        <v>906009</v>
      </c>
    </row>
    <row r="120" spans="1:9" x14ac:dyDescent="0.25">
      <c r="A120" s="69" t="s">
        <v>540</v>
      </c>
      <c r="B120" s="25" t="s">
        <v>541</v>
      </c>
      <c r="C120" s="26" t="s">
        <v>1</v>
      </c>
      <c r="D120" s="26" t="s">
        <v>51</v>
      </c>
      <c r="E120" s="26" t="s">
        <v>14</v>
      </c>
      <c r="F120" s="26">
        <v>30</v>
      </c>
      <c r="G120" s="26">
        <v>67.2</v>
      </c>
      <c r="H120" s="26"/>
      <c r="I120" s="26">
        <v>906010</v>
      </c>
    </row>
    <row r="121" spans="1:9" x14ac:dyDescent="0.25">
      <c r="A121" s="69" t="s">
        <v>542</v>
      </c>
      <c r="B121" s="25" t="s">
        <v>543</v>
      </c>
      <c r="C121" s="26" t="s">
        <v>1</v>
      </c>
      <c r="D121" s="26" t="s">
        <v>51</v>
      </c>
      <c r="E121" s="26" t="s">
        <v>14</v>
      </c>
      <c r="F121" s="26">
        <v>30</v>
      </c>
      <c r="G121" s="26">
        <v>67.2</v>
      </c>
      <c r="H121" s="26"/>
      <c r="I121" s="26">
        <v>906010</v>
      </c>
    </row>
    <row r="122" spans="1:9" x14ac:dyDescent="0.25">
      <c r="A122" s="69" t="s">
        <v>544</v>
      </c>
      <c r="B122" s="25" t="s">
        <v>545</v>
      </c>
      <c r="C122" s="26" t="s">
        <v>1</v>
      </c>
      <c r="D122" s="26" t="s">
        <v>51</v>
      </c>
      <c r="E122" s="26" t="s">
        <v>14</v>
      </c>
      <c r="F122" s="26">
        <v>30</v>
      </c>
      <c r="G122" s="26">
        <v>67.2</v>
      </c>
      <c r="H122" s="26"/>
      <c r="I122" s="26">
        <v>906010</v>
      </c>
    </row>
    <row r="123" spans="1:9" x14ac:dyDescent="0.25">
      <c r="A123" s="69" t="s">
        <v>546</v>
      </c>
      <c r="B123" s="25" t="s">
        <v>547</v>
      </c>
      <c r="C123" s="26" t="s">
        <v>1</v>
      </c>
      <c r="D123" s="26" t="s">
        <v>51</v>
      </c>
      <c r="E123" s="26" t="s">
        <v>14</v>
      </c>
      <c r="F123" s="26">
        <v>15</v>
      </c>
      <c r="G123" s="26">
        <v>59.860655999999999</v>
      </c>
      <c r="H123" s="26"/>
      <c r="I123" s="26">
        <v>906010</v>
      </c>
    </row>
    <row r="124" spans="1:9" x14ac:dyDescent="0.25">
      <c r="A124" s="69" t="s">
        <v>548</v>
      </c>
      <c r="B124" s="25" t="s">
        <v>549</v>
      </c>
      <c r="C124" s="26" t="s">
        <v>1</v>
      </c>
      <c r="D124" s="26" t="s">
        <v>51</v>
      </c>
      <c r="E124" s="26" t="s">
        <v>14</v>
      </c>
      <c r="F124" s="26">
        <v>15</v>
      </c>
      <c r="G124" s="26">
        <v>59.860655999999999</v>
      </c>
      <c r="H124" s="26"/>
      <c r="I124" s="26">
        <v>906010</v>
      </c>
    </row>
    <row r="125" spans="1:9" x14ac:dyDescent="0.25">
      <c r="A125" s="69" t="s">
        <v>550</v>
      </c>
      <c r="B125" s="25" t="s">
        <v>551</v>
      </c>
      <c r="C125" s="26" t="s">
        <v>1</v>
      </c>
      <c r="D125" s="26" t="s">
        <v>51</v>
      </c>
      <c r="E125" s="26" t="s">
        <v>14</v>
      </c>
      <c r="F125" s="26">
        <v>30</v>
      </c>
      <c r="G125" s="26">
        <v>111.59997299999999</v>
      </c>
      <c r="H125" s="26"/>
      <c r="I125" s="26">
        <v>906010</v>
      </c>
    </row>
    <row r="126" spans="1:9" x14ac:dyDescent="0.25">
      <c r="A126" s="69" t="s">
        <v>552</v>
      </c>
      <c r="B126" s="25" t="s">
        <v>553</v>
      </c>
      <c r="C126" s="26" t="s">
        <v>1</v>
      </c>
      <c r="D126" s="26" t="s">
        <v>51</v>
      </c>
      <c r="E126" s="26" t="s">
        <v>14</v>
      </c>
      <c r="F126" s="26">
        <v>30</v>
      </c>
      <c r="G126" s="26">
        <v>111.59997299999999</v>
      </c>
      <c r="H126" s="26"/>
      <c r="I126" s="26">
        <v>906010</v>
      </c>
    </row>
    <row r="127" spans="1:9" x14ac:dyDescent="0.25">
      <c r="A127" s="69" t="s">
        <v>554</v>
      </c>
      <c r="B127" s="25" t="s">
        <v>555</v>
      </c>
      <c r="C127" s="26" t="s">
        <v>1</v>
      </c>
      <c r="D127" s="26" t="s">
        <v>51</v>
      </c>
      <c r="E127" s="26" t="s">
        <v>14</v>
      </c>
      <c r="F127" s="26">
        <v>15</v>
      </c>
      <c r="G127" s="26">
        <v>55.794917000000005</v>
      </c>
      <c r="H127" s="26"/>
      <c r="I127" s="26">
        <v>906010</v>
      </c>
    </row>
    <row r="128" spans="1:9" x14ac:dyDescent="0.25">
      <c r="A128" s="69" t="s">
        <v>556</v>
      </c>
      <c r="B128" s="25" t="s">
        <v>557</v>
      </c>
      <c r="C128" s="26" t="s">
        <v>1</v>
      </c>
      <c r="D128" s="26" t="s">
        <v>51</v>
      </c>
      <c r="E128" s="26" t="s">
        <v>14</v>
      </c>
      <c r="F128" s="26">
        <v>15</v>
      </c>
      <c r="G128" s="26">
        <v>55.794917000000005</v>
      </c>
      <c r="H128" s="26"/>
      <c r="I128" s="26">
        <v>906010</v>
      </c>
    </row>
    <row r="129" spans="1:9" x14ac:dyDescent="0.25">
      <c r="A129" s="69" t="s">
        <v>558</v>
      </c>
      <c r="B129" s="6" t="s">
        <v>559</v>
      </c>
      <c r="C129" s="26" t="s">
        <v>1</v>
      </c>
      <c r="D129" s="26" t="s">
        <v>52</v>
      </c>
      <c r="E129" s="26" t="s">
        <v>14</v>
      </c>
      <c r="F129" s="26">
        <v>20</v>
      </c>
      <c r="G129" s="26">
        <v>74.399981999999994</v>
      </c>
      <c r="H129" s="26"/>
      <c r="I129" s="26">
        <v>906011</v>
      </c>
    </row>
    <row r="130" spans="1:9" x14ac:dyDescent="0.25">
      <c r="A130" s="69" t="s">
        <v>560</v>
      </c>
      <c r="B130" s="6" t="s">
        <v>561</v>
      </c>
      <c r="C130" s="26" t="s">
        <v>1</v>
      </c>
      <c r="D130" s="26" t="s">
        <v>52</v>
      </c>
      <c r="E130" s="26" t="s">
        <v>14</v>
      </c>
      <c r="F130" s="26">
        <v>20</v>
      </c>
      <c r="G130" s="26">
        <v>74.399981999999994</v>
      </c>
      <c r="H130" s="26"/>
      <c r="I130" s="26">
        <v>906011</v>
      </c>
    </row>
    <row r="131" spans="1:9" x14ac:dyDescent="0.25">
      <c r="A131" s="69" t="s">
        <v>562</v>
      </c>
      <c r="B131" s="6" t="s">
        <v>563</v>
      </c>
      <c r="C131" s="26" t="s">
        <v>1</v>
      </c>
      <c r="D131" s="26" t="s">
        <v>52</v>
      </c>
      <c r="E131" s="26" t="s">
        <v>14</v>
      </c>
      <c r="F131" s="26">
        <v>20</v>
      </c>
      <c r="G131" s="26">
        <v>74.399981999999994</v>
      </c>
      <c r="H131" s="26"/>
      <c r="I131" s="26">
        <v>906011</v>
      </c>
    </row>
    <row r="132" spans="1:9" x14ac:dyDescent="0.25">
      <c r="A132" s="69" t="s">
        <v>564</v>
      </c>
      <c r="B132" s="70" t="s">
        <v>565</v>
      </c>
      <c r="C132" s="26" t="s">
        <v>1</v>
      </c>
      <c r="D132" s="26" t="s">
        <v>52</v>
      </c>
      <c r="E132" s="26" t="s">
        <v>14</v>
      </c>
      <c r="F132" s="26">
        <v>20</v>
      </c>
      <c r="G132" s="26">
        <v>74.399981999999994</v>
      </c>
      <c r="H132" s="26"/>
      <c r="I132" s="26">
        <v>906011</v>
      </c>
    </row>
    <row r="133" spans="1:9" x14ac:dyDescent="0.25">
      <c r="A133" s="69" t="s">
        <v>566</v>
      </c>
      <c r="B133" s="6" t="s">
        <v>567</v>
      </c>
      <c r="C133" s="26" t="s">
        <v>1</v>
      </c>
      <c r="D133" s="26" t="s">
        <v>37</v>
      </c>
      <c r="E133" s="26" t="s">
        <v>2</v>
      </c>
      <c r="F133" s="26">
        <v>5</v>
      </c>
      <c r="G133" s="26">
        <v>35.520000000000003</v>
      </c>
      <c r="H133" s="26"/>
      <c r="I133" s="26">
        <v>906007</v>
      </c>
    </row>
    <row r="134" spans="1:9" x14ac:dyDescent="0.25">
      <c r="A134" s="69" t="s">
        <v>568</v>
      </c>
      <c r="B134" s="6" t="s">
        <v>569</v>
      </c>
      <c r="C134" s="26" t="s">
        <v>1</v>
      </c>
      <c r="D134" s="26" t="s">
        <v>37</v>
      </c>
      <c r="E134" s="26" t="s">
        <v>2</v>
      </c>
      <c r="F134" s="26">
        <v>5</v>
      </c>
      <c r="G134" s="26">
        <v>35.520000000000003</v>
      </c>
      <c r="H134" s="26"/>
      <c r="I134" s="26">
        <v>906007</v>
      </c>
    </row>
    <row r="135" spans="1:9" x14ac:dyDescent="0.25">
      <c r="A135" s="69" t="s">
        <v>570</v>
      </c>
      <c r="B135" s="6" t="s">
        <v>569</v>
      </c>
      <c r="C135" s="26" t="s">
        <v>1</v>
      </c>
      <c r="D135" s="26" t="s">
        <v>37</v>
      </c>
      <c r="E135" s="26" t="s">
        <v>2</v>
      </c>
      <c r="F135" s="26">
        <v>5</v>
      </c>
      <c r="G135" s="26">
        <v>35.520000000000003</v>
      </c>
      <c r="H135" s="26"/>
      <c r="I135" s="26">
        <v>906007</v>
      </c>
    </row>
    <row r="136" spans="1:9" x14ac:dyDescent="0.25">
      <c r="A136" s="69" t="s">
        <v>571</v>
      </c>
      <c r="B136" s="6" t="s">
        <v>569</v>
      </c>
      <c r="C136" s="26" t="s">
        <v>1</v>
      </c>
      <c r="D136" s="26" t="s">
        <v>37</v>
      </c>
      <c r="E136" s="26" t="s">
        <v>2</v>
      </c>
      <c r="F136" s="26">
        <v>5</v>
      </c>
      <c r="G136" s="26">
        <v>35.520000000000003</v>
      </c>
      <c r="H136" s="26"/>
      <c r="I136" s="26">
        <v>906007</v>
      </c>
    </row>
    <row r="137" spans="1:9" x14ac:dyDescent="0.25">
      <c r="A137" s="69" t="s">
        <v>572</v>
      </c>
      <c r="B137" s="6" t="s">
        <v>569</v>
      </c>
      <c r="C137" s="26" t="s">
        <v>1</v>
      </c>
      <c r="D137" s="26" t="s">
        <v>37</v>
      </c>
      <c r="E137" s="26" t="s">
        <v>2</v>
      </c>
      <c r="F137" s="26">
        <v>5</v>
      </c>
      <c r="G137" s="26">
        <v>35.520000000000003</v>
      </c>
      <c r="H137" s="26"/>
      <c r="I137" s="26">
        <v>906007</v>
      </c>
    </row>
    <row r="138" spans="1:9" x14ac:dyDescent="0.25">
      <c r="A138" s="69" t="s">
        <v>573</v>
      </c>
      <c r="B138" s="6" t="s">
        <v>569</v>
      </c>
      <c r="C138" s="26" t="s">
        <v>1</v>
      </c>
      <c r="D138" s="26" t="s">
        <v>37</v>
      </c>
      <c r="E138" s="26" t="s">
        <v>2</v>
      </c>
      <c r="F138" s="26">
        <v>5</v>
      </c>
      <c r="G138" s="26">
        <v>35.520000000000003</v>
      </c>
      <c r="H138" s="26"/>
      <c r="I138" s="26">
        <v>906007</v>
      </c>
    </row>
    <row r="139" spans="1:9" x14ac:dyDescent="0.25">
      <c r="A139" s="69" t="s">
        <v>574</v>
      </c>
      <c r="B139" s="6" t="s">
        <v>575</v>
      </c>
      <c r="C139" s="26" t="s">
        <v>1</v>
      </c>
      <c r="D139" s="26" t="s">
        <v>37</v>
      </c>
      <c r="E139" s="26" t="s">
        <v>2</v>
      </c>
      <c r="F139" s="26">
        <v>5</v>
      </c>
      <c r="G139" s="26">
        <v>35.520000000000003</v>
      </c>
      <c r="H139" s="26"/>
      <c r="I139" s="26">
        <v>906007</v>
      </c>
    </row>
    <row r="140" spans="1:9" x14ac:dyDescent="0.25">
      <c r="A140" s="69" t="s">
        <v>576</v>
      </c>
      <c r="B140" s="6" t="s">
        <v>575</v>
      </c>
      <c r="C140" s="26" t="s">
        <v>1</v>
      </c>
      <c r="D140" s="26" t="s">
        <v>37</v>
      </c>
      <c r="E140" s="26" t="s">
        <v>2</v>
      </c>
      <c r="F140" s="26">
        <v>5</v>
      </c>
      <c r="G140" s="26">
        <v>35.520000000000003</v>
      </c>
      <c r="H140" s="26"/>
      <c r="I140" s="26">
        <v>906007</v>
      </c>
    </row>
    <row r="141" spans="1:9" x14ac:dyDescent="0.25">
      <c r="A141" s="69" t="s">
        <v>577</v>
      </c>
      <c r="B141" s="6" t="s">
        <v>578</v>
      </c>
      <c r="C141" s="26" t="s">
        <v>1</v>
      </c>
      <c r="D141" s="26" t="s">
        <v>37</v>
      </c>
      <c r="E141" s="26" t="s">
        <v>2</v>
      </c>
      <c r="F141" s="26">
        <v>5</v>
      </c>
      <c r="G141" s="26">
        <v>62.800966000000003</v>
      </c>
      <c r="H141" s="26"/>
      <c r="I141" s="26">
        <v>906007</v>
      </c>
    </row>
    <row r="142" spans="1:9" x14ac:dyDescent="0.25">
      <c r="A142" s="69" t="s">
        <v>579</v>
      </c>
      <c r="B142" s="6" t="s">
        <v>580</v>
      </c>
      <c r="C142" s="26" t="s">
        <v>1</v>
      </c>
      <c r="D142" s="26" t="s">
        <v>37</v>
      </c>
      <c r="E142" s="26" t="s">
        <v>2</v>
      </c>
      <c r="F142" s="26">
        <v>5</v>
      </c>
      <c r="G142" s="26">
        <v>62.800966000000003</v>
      </c>
      <c r="H142" s="26"/>
      <c r="I142" s="26">
        <v>906007</v>
      </c>
    </row>
    <row r="143" spans="1:9" x14ac:dyDescent="0.25">
      <c r="A143" s="69" t="s">
        <v>581</v>
      </c>
      <c r="B143" s="6" t="s">
        <v>582</v>
      </c>
      <c r="C143" s="26" t="s">
        <v>1</v>
      </c>
      <c r="D143" s="26" t="s">
        <v>37</v>
      </c>
      <c r="E143" s="26" t="s">
        <v>2</v>
      </c>
      <c r="F143" s="26">
        <v>5</v>
      </c>
      <c r="G143" s="26">
        <v>35.520000000000003</v>
      </c>
      <c r="H143" s="26"/>
      <c r="I143" s="26">
        <v>906007</v>
      </c>
    </row>
    <row r="144" spans="1:9" x14ac:dyDescent="0.25">
      <c r="A144" s="69" t="s">
        <v>583</v>
      </c>
      <c r="B144" s="6" t="s">
        <v>584</v>
      </c>
      <c r="C144" s="26" t="s">
        <v>1</v>
      </c>
      <c r="D144" s="26" t="s">
        <v>37</v>
      </c>
      <c r="E144" s="26" t="s">
        <v>2</v>
      </c>
      <c r="F144" s="26">
        <v>5</v>
      </c>
      <c r="G144" s="26">
        <v>35.520000000000003</v>
      </c>
      <c r="H144" s="26"/>
      <c r="I144" s="26">
        <v>906007</v>
      </c>
    </row>
    <row r="145" spans="1:9" x14ac:dyDescent="0.25">
      <c r="A145" s="69" t="s">
        <v>585</v>
      </c>
      <c r="B145" s="6" t="s">
        <v>584</v>
      </c>
      <c r="C145" s="26" t="s">
        <v>1</v>
      </c>
      <c r="D145" s="26" t="s">
        <v>37</v>
      </c>
      <c r="E145" s="26" t="s">
        <v>2</v>
      </c>
      <c r="F145" s="26">
        <v>5</v>
      </c>
      <c r="G145" s="26">
        <v>35.520000000000003</v>
      </c>
      <c r="H145" s="26"/>
      <c r="I145" s="26">
        <v>906007</v>
      </c>
    </row>
    <row r="146" spans="1:9" x14ac:dyDescent="0.25">
      <c r="A146" s="69" t="s">
        <v>586</v>
      </c>
      <c r="B146" s="6" t="s">
        <v>584</v>
      </c>
      <c r="C146" s="26" t="s">
        <v>1</v>
      </c>
      <c r="D146" s="26" t="s">
        <v>37</v>
      </c>
      <c r="E146" s="26" t="s">
        <v>2</v>
      </c>
      <c r="F146" s="26">
        <v>5</v>
      </c>
      <c r="G146" s="26">
        <v>35.520000000000003</v>
      </c>
      <c r="H146" s="26"/>
      <c r="I146" s="26">
        <v>906007</v>
      </c>
    </row>
    <row r="147" spans="1:9" x14ac:dyDescent="0.25">
      <c r="A147" s="69" t="s">
        <v>587</v>
      </c>
      <c r="B147" s="6" t="s">
        <v>584</v>
      </c>
      <c r="C147" s="26" t="s">
        <v>1</v>
      </c>
      <c r="D147" s="26" t="s">
        <v>37</v>
      </c>
      <c r="E147" s="26" t="s">
        <v>2</v>
      </c>
      <c r="F147" s="26">
        <v>5</v>
      </c>
      <c r="G147" s="26">
        <v>35.520000000000003</v>
      </c>
      <c r="H147" s="26"/>
      <c r="I147" s="26">
        <v>906007</v>
      </c>
    </row>
    <row r="148" spans="1:9" x14ac:dyDescent="0.25">
      <c r="A148" s="69" t="s">
        <v>588</v>
      </c>
      <c r="B148" s="6" t="s">
        <v>584</v>
      </c>
      <c r="C148" s="26" t="s">
        <v>1</v>
      </c>
      <c r="D148" s="26" t="s">
        <v>37</v>
      </c>
      <c r="E148" s="26" t="s">
        <v>2</v>
      </c>
      <c r="F148" s="26">
        <v>5</v>
      </c>
      <c r="G148" s="26">
        <v>35.520000000000003</v>
      </c>
      <c r="H148" s="26"/>
      <c r="I148" s="26">
        <v>906007</v>
      </c>
    </row>
    <row r="149" spans="1:9" x14ac:dyDescent="0.25">
      <c r="A149" s="69" t="s">
        <v>589</v>
      </c>
      <c r="B149" s="6" t="s">
        <v>590</v>
      </c>
      <c r="C149" s="26" t="s">
        <v>1</v>
      </c>
      <c r="D149" s="26" t="s">
        <v>37</v>
      </c>
      <c r="E149" s="26" t="s">
        <v>2</v>
      </c>
      <c r="F149" s="26">
        <v>5</v>
      </c>
      <c r="G149" s="26">
        <v>35.520000000000003</v>
      </c>
      <c r="H149" s="26"/>
      <c r="I149" s="26">
        <v>906007</v>
      </c>
    </row>
    <row r="150" spans="1:9" x14ac:dyDescent="0.25">
      <c r="A150" s="69" t="s">
        <v>591</v>
      </c>
      <c r="B150" s="6" t="s">
        <v>590</v>
      </c>
      <c r="C150" s="26" t="s">
        <v>1</v>
      </c>
      <c r="D150" s="26" t="s">
        <v>37</v>
      </c>
      <c r="E150" s="26" t="s">
        <v>2</v>
      </c>
      <c r="F150" s="26">
        <v>5</v>
      </c>
      <c r="G150" s="26">
        <v>35.520000000000003</v>
      </c>
      <c r="H150" s="26"/>
      <c r="I150" s="26">
        <v>906007</v>
      </c>
    </row>
    <row r="151" spans="1:9" x14ac:dyDescent="0.25">
      <c r="A151" s="69" t="s">
        <v>592</v>
      </c>
      <c r="B151" s="6" t="s">
        <v>593</v>
      </c>
      <c r="C151" s="26" t="s">
        <v>1</v>
      </c>
      <c r="D151" s="26" t="s">
        <v>37</v>
      </c>
      <c r="E151" s="26" t="s">
        <v>3</v>
      </c>
      <c r="F151" s="26">
        <v>5</v>
      </c>
      <c r="G151" s="26">
        <v>50.5</v>
      </c>
      <c r="H151" s="26"/>
      <c r="I151" s="26">
        <v>906008</v>
      </c>
    </row>
    <row r="152" spans="1:9" x14ac:dyDescent="0.25">
      <c r="A152" s="69" t="s">
        <v>594</v>
      </c>
      <c r="B152" s="6" t="s">
        <v>593</v>
      </c>
      <c r="C152" s="26" t="s">
        <v>1</v>
      </c>
      <c r="D152" s="26" t="s">
        <v>37</v>
      </c>
      <c r="E152" s="26" t="s">
        <v>3</v>
      </c>
      <c r="F152" s="26">
        <v>5</v>
      </c>
      <c r="G152" s="26">
        <v>50.5</v>
      </c>
      <c r="H152" s="26"/>
      <c r="I152" s="26">
        <v>906008</v>
      </c>
    </row>
    <row r="153" spans="1:9" x14ac:dyDescent="0.25">
      <c r="A153" s="69" t="s">
        <v>595</v>
      </c>
      <c r="B153" s="6" t="s">
        <v>593</v>
      </c>
      <c r="C153" s="26" t="s">
        <v>1</v>
      </c>
      <c r="D153" s="26" t="s">
        <v>37</v>
      </c>
      <c r="E153" s="26" t="s">
        <v>3</v>
      </c>
      <c r="F153" s="26">
        <v>5</v>
      </c>
      <c r="G153" s="26">
        <v>50.5</v>
      </c>
      <c r="H153" s="26"/>
      <c r="I153" s="26">
        <v>906008</v>
      </c>
    </row>
    <row r="154" spans="1:9" x14ac:dyDescent="0.25">
      <c r="A154" s="69" t="s">
        <v>596</v>
      </c>
      <c r="B154" s="6" t="s">
        <v>593</v>
      </c>
      <c r="C154" s="26" t="s">
        <v>1</v>
      </c>
      <c r="D154" s="26" t="s">
        <v>37</v>
      </c>
      <c r="E154" s="26" t="s">
        <v>3</v>
      </c>
      <c r="F154" s="26">
        <v>5</v>
      </c>
      <c r="G154" s="26">
        <v>50.5</v>
      </c>
      <c r="H154" s="26"/>
      <c r="I154" s="26">
        <v>906008</v>
      </c>
    </row>
    <row r="155" spans="1:9" x14ac:dyDescent="0.25">
      <c r="A155" s="69" t="s">
        <v>597</v>
      </c>
      <c r="B155" s="6" t="s">
        <v>593</v>
      </c>
      <c r="C155" s="26" t="s">
        <v>1</v>
      </c>
      <c r="D155" s="26" t="s">
        <v>37</v>
      </c>
      <c r="E155" s="26" t="s">
        <v>3</v>
      </c>
      <c r="F155" s="26">
        <v>5</v>
      </c>
      <c r="G155" s="26">
        <v>50.5</v>
      </c>
      <c r="H155" s="26"/>
      <c r="I155" s="26">
        <v>906008</v>
      </c>
    </row>
    <row r="156" spans="1:9" x14ac:dyDescent="0.25">
      <c r="A156" s="69" t="s">
        <v>598</v>
      </c>
      <c r="B156" s="6" t="s">
        <v>599</v>
      </c>
      <c r="C156" s="26" t="s">
        <v>1</v>
      </c>
      <c r="D156" s="26" t="s">
        <v>37</v>
      </c>
      <c r="E156" s="26" t="s">
        <v>3</v>
      </c>
      <c r="F156" s="26">
        <v>5</v>
      </c>
      <c r="G156" s="26">
        <v>50.5</v>
      </c>
      <c r="H156" s="26"/>
      <c r="I156" s="26">
        <v>906008</v>
      </c>
    </row>
    <row r="157" spans="1:9" x14ac:dyDescent="0.25">
      <c r="A157" s="69" t="s">
        <v>600</v>
      </c>
      <c r="B157" s="6" t="s">
        <v>601</v>
      </c>
      <c r="C157" s="26" t="s">
        <v>1</v>
      </c>
      <c r="D157" s="26" t="s">
        <v>37</v>
      </c>
      <c r="E157" s="26" t="s">
        <v>3</v>
      </c>
      <c r="F157" s="26">
        <v>5</v>
      </c>
      <c r="G157" s="26">
        <v>50.5</v>
      </c>
      <c r="H157" s="26"/>
      <c r="I157" s="26">
        <v>906008</v>
      </c>
    </row>
    <row r="158" spans="1:9" x14ac:dyDescent="0.25">
      <c r="A158" s="69" t="s">
        <v>602</v>
      </c>
      <c r="B158" s="6" t="s">
        <v>601</v>
      </c>
      <c r="C158" s="26" t="s">
        <v>1</v>
      </c>
      <c r="D158" s="26" t="s">
        <v>37</v>
      </c>
      <c r="E158" s="26" t="s">
        <v>3</v>
      </c>
      <c r="F158" s="26">
        <v>5</v>
      </c>
      <c r="G158" s="26">
        <v>50.5</v>
      </c>
      <c r="H158" s="26"/>
      <c r="I158" s="26">
        <v>906008</v>
      </c>
    </row>
    <row r="159" spans="1:9" x14ac:dyDescent="0.25">
      <c r="A159" s="69" t="s">
        <v>603</v>
      </c>
      <c r="B159" s="6" t="s">
        <v>604</v>
      </c>
      <c r="C159" s="26" t="s">
        <v>1</v>
      </c>
      <c r="D159" s="26" t="s">
        <v>37</v>
      </c>
      <c r="E159" s="26" t="s">
        <v>3</v>
      </c>
      <c r="F159" s="26">
        <v>5</v>
      </c>
      <c r="G159" s="26">
        <v>50.5</v>
      </c>
      <c r="H159" s="26"/>
      <c r="I159" s="26">
        <v>906008</v>
      </c>
    </row>
    <row r="160" spans="1:9" x14ac:dyDescent="0.25">
      <c r="A160" s="69" t="s">
        <v>605</v>
      </c>
      <c r="B160" s="6" t="s">
        <v>604</v>
      </c>
      <c r="C160" s="26" t="s">
        <v>1</v>
      </c>
      <c r="D160" s="26" t="s">
        <v>37</v>
      </c>
      <c r="E160" s="26" t="s">
        <v>3</v>
      </c>
      <c r="F160" s="26">
        <v>5</v>
      </c>
      <c r="G160" s="26">
        <v>50.5</v>
      </c>
      <c r="H160" s="26"/>
      <c r="I160" s="26">
        <v>906008</v>
      </c>
    </row>
    <row r="161" spans="1:9" x14ac:dyDescent="0.25">
      <c r="A161" s="69" t="s">
        <v>606</v>
      </c>
      <c r="B161" s="6" t="s">
        <v>604</v>
      </c>
      <c r="C161" s="26" t="s">
        <v>1</v>
      </c>
      <c r="D161" s="26" t="s">
        <v>37</v>
      </c>
      <c r="E161" s="26" t="s">
        <v>3</v>
      </c>
      <c r="F161" s="26">
        <v>5</v>
      </c>
      <c r="G161" s="26">
        <v>50.5</v>
      </c>
      <c r="H161" s="26"/>
      <c r="I161" s="26">
        <v>906008</v>
      </c>
    </row>
    <row r="162" spans="1:9" x14ac:dyDescent="0.25">
      <c r="A162" s="69" t="s">
        <v>607</v>
      </c>
      <c r="B162" s="6" t="s">
        <v>604</v>
      </c>
      <c r="C162" s="26" t="s">
        <v>1</v>
      </c>
      <c r="D162" s="26" t="s">
        <v>37</v>
      </c>
      <c r="E162" s="26" t="s">
        <v>3</v>
      </c>
      <c r="F162" s="26">
        <v>5</v>
      </c>
      <c r="G162" s="26">
        <v>50.5</v>
      </c>
      <c r="H162" s="26"/>
      <c r="I162" s="26">
        <v>906008</v>
      </c>
    </row>
    <row r="163" spans="1:9" x14ac:dyDescent="0.25">
      <c r="A163" s="69" t="s">
        <v>608</v>
      </c>
      <c r="B163" s="6" t="s">
        <v>609</v>
      </c>
      <c r="C163" s="26" t="s">
        <v>1</v>
      </c>
      <c r="D163" s="26" t="s">
        <v>37</v>
      </c>
      <c r="E163" s="26" t="s">
        <v>3</v>
      </c>
      <c r="F163" s="26">
        <v>5</v>
      </c>
      <c r="G163" s="26">
        <v>50.5</v>
      </c>
      <c r="H163" s="26"/>
      <c r="I163" s="26">
        <v>906008</v>
      </c>
    </row>
    <row r="164" spans="1:9" x14ac:dyDescent="0.25">
      <c r="A164" s="69" t="s">
        <v>610</v>
      </c>
      <c r="B164" s="6" t="s">
        <v>609</v>
      </c>
      <c r="C164" s="26" t="s">
        <v>1</v>
      </c>
      <c r="D164" s="26" t="s">
        <v>37</v>
      </c>
      <c r="E164" s="26" t="s">
        <v>3</v>
      </c>
      <c r="F164" s="26">
        <v>5</v>
      </c>
      <c r="G164" s="26">
        <v>50.5</v>
      </c>
      <c r="H164" s="26"/>
      <c r="I164" s="26">
        <v>906008</v>
      </c>
    </row>
    <row r="165" spans="1:9" x14ac:dyDescent="0.25">
      <c r="A165" s="69" t="s">
        <v>611</v>
      </c>
      <c r="B165" s="6" t="s">
        <v>609</v>
      </c>
      <c r="C165" s="26" t="s">
        <v>1</v>
      </c>
      <c r="D165" s="26" t="s">
        <v>37</v>
      </c>
      <c r="E165" s="26" t="s">
        <v>3</v>
      </c>
      <c r="F165" s="26">
        <v>5</v>
      </c>
      <c r="G165" s="26">
        <v>50.5</v>
      </c>
      <c r="H165" s="26"/>
      <c r="I165" s="26">
        <v>906008</v>
      </c>
    </row>
    <row r="166" spans="1:9" x14ac:dyDescent="0.25">
      <c r="A166" s="69" t="s">
        <v>612</v>
      </c>
      <c r="B166" s="6" t="s">
        <v>609</v>
      </c>
      <c r="C166" s="26" t="s">
        <v>1</v>
      </c>
      <c r="D166" s="26" t="s">
        <v>37</v>
      </c>
      <c r="E166" s="26" t="s">
        <v>3</v>
      </c>
      <c r="F166" s="26">
        <v>5</v>
      </c>
      <c r="G166" s="26">
        <v>50.5</v>
      </c>
      <c r="H166" s="26"/>
      <c r="I166" s="26">
        <v>906008</v>
      </c>
    </row>
    <row r="167" spans="1:9" x14ac:dyDescent="0.25">
      <c r="A167" s="69" t="s">
        <v>613</v>
      </c>
      <c r="B167" s="6" t="s">
        <v>614</v>
      </c>
      <c r="C167" s="26" t="s">
        <v>1</v>
      </c>
      <c r="D167" s="26" t="s">
        <v>37</v>
      </c>
      <c r="E167" s="26" t="s">
        <v>3</v>
      </c>
      <c r="F167" s="26">
        <v>5</v>
      </c>
      <c r="G167" s="26">
        <v>50.5</v>
      </c>
      <c r="H167" s="26"/>
      <c r="I167" s="26">
        <v>906008</v>
      </c>
    </row>
    <row r="168" spans="1:9" x14ac:dyDescent="0.25">
      <c r="A168" s="69" t="s">
        <v>615</v>
      </c>
      <c r="B168" s="6" t="s">
        <v>614</v>
      </c>
      <c r="C168" s="26" t="s">
        <v>1</v>
      </c>
      <c r="D168" s="26" t="s">
        <v>37</v>
      </c>
      <c r="E168" s="26" t="s">
        <v>3</v>
      </c>
      <c r="F168" s="26">
        <v>5</v>
      </c>
      <c r="G168" s="26">
        <v>50.5</v>
      </c>
      <c r="H168" s="26"/>
      <c r="I168" s="26">
        <v>906008</v>
      </c>
    </row>
    <row r="169" spans="1:9" x14ac:dyDescent="0.25">
      <c r="A169" s="69" t="s">
        <v>616</v>
      </c>
      <c r="B169" s="6" t="s">
        <v>617</v>
      </c>
      <c r="C169" s="26" t="s">
        <v>1</v>
      </c>
      <c r="D169" s="26" t="s">
        <v>37</v>
      </c>
      <c r="E169" s="26" t="s">
        <v>3</v>
      </c>
      <c r="F169" s="26">
        <v>5</v>
      </c>
      <c r="G169" s="26">
        <v>50.5</v>
      </c>
      <c r="H169" s="26"/>
      <c r="I169" s="26">
        <v>906008</v>
      </c>
    </row>
    <row r="170" spans="1:9" x14ac:dyDescent="0.25">
      <c r="A170" s="69" t="s">
        <v>618</v>
      </c>
      <c r="B170" s="6" t="s">
        <v>617</v>
      </c>
      <c r="C170" s="26" t="s">
        <v>1</v>
      </c>
      <c r="D170" s="26" t="s">
        <v>37</v>
      </c>
      <c r="E170" s="26" t="s">
        <v>3</v>
      </c>
      <c r="F170" s="26">
        <v>5</v>
      </c>
      <c r="G170" s="26">
        <v>50.5</v>
      </c>
      <c r="H170" s="26"/>
      <c r="I170" s="26">
        <v>906008</v>
      </c>
    </row>
    <row r="171" spans="1:9" x14ac:dyDescent="0.25">
      <c r="A171" s="69" t="s">
        <v>528</v>
      </c>
      <c r="B171" s="6" t="s">
        <v>529</v>
      </c>
      <c r="C171" s="26" t="s">
        <v>1</v>
      </c>
      <c r="D171" s="26" t="s">
        <v>4</v>
      </c>
      <c r="E171" s="26" t="s">
        <v>14</v>
      </c>
      <c r="F171" s="26">
        <v>30</v>
      </c>
      <c r="G171" s="26">
        <v>55.409635000000002</v>
      </c>
      <c r="H171" s="26"/>
      <c r="I171" s="26">
        <v>906009</v>
      </c>
    </row>
    <row r="172" spans="1:9" x14ac:dyDescent="0.25">
      <c r="A172" s="69" t="s">
        <v>530</v>
      </c>
      <c r="B172" s="6" t="s">
        <v>531</v>
      </c>
      <c r="C172" s="26" t="s">
        <v>1</v>
      </c>
      <c r="D172" s="26" t="s">
        <v>4</v>
      </c>
      <c r="E172" s="26" t="s">
        <v>14</v>
      </c>
      <c r="F172" s="26">
        <v>30</v>
      </c>
      <c r="G172" s="26">
        <v>55.409635000000002</v>
      </c>
      <c r="H172" s="26"/>
      <c r="I172" s="26">
        <v>906009</v>
      </c>
    </row>
    <row r="173" spans="1:9" x14ac:dyDescent="0.25">
      <c r="A173" s="69" t="s">
        <v>532</v>
      </c>
      <c r="B173" s="6" t="s">
        <v>533</v>
      </c>
      <c r="C173" s="26" t="s">
        <v>1</v>
      </c>
      <c r="D173" s="26" t="s">
        <v>4</v>
      </c>
      <c r="E173" s="26" t="s">
        <v>14</v>
      </c>
      <c r="F173" s="26">
        <v>30</v>
      </c>
      <c r="G173" s="26">
        <v>55.409635000000002</v>
      </c>
      <c r="H173" s="26"/>
      <c r="I173" s="26">
        <v>906009</v>
      </c>
    </row>
    <row r="174" spans="1:9" x14ac:dyDescent="0.25">
      <c r="A174" s="69" t="s">
        <v>534</v>
      </c>
      <c r="B174" s="6" t="s">
        <v>535</v>
      </c>
      <c r="C174" s="26" t="s">
        <v>1</v>
      </c>
      <c r="D174" s="26" t="s">
        <v>4</v>
      </c>
      <c r="E174" s="26" t="s">
        <v>14</v>
      </c>
      <c r="F174" s="26">
        <v>30</v>
      </c>
      <c r="G174" s="26">
        <v>55.409635000000002</v>
      </c>
      <c r="H174" s="26"/>
      <c r="I174" s="26">
        <v>906009</v>
      </c>
    </row>
    <row r="175" spans="1:9" x14ac:dyDescent="0.25">
      <c r="A175" s="69" t="s">
        <v>536</v>
      </c>
      <c r="B175" s="6" t="s">
        <v>537</v>
      </c>
      <c r="C175" s="26" t="s">
        <v>1</v>
      </c>
      <c r="D175" s="26" t="s">
        <v>4</v>
      </c>
      <c r="E175" s="26" t="s">
        <v>14</v>
      </c>
      <c r="F175" s="26">
        <v>30</v>
      </c>
      <c r="G175" s="26">
        <v>55.409635000000002</v>
      </c>
      <c r="H175" s="26"/>
      <c r="I175" s="26">
        <v>906009</v>
      </c>
    </row>
    <row r="176" spans="1:9" x14ac:dyDescent="0.25">
      <c r="A176" s="69" t="s">
        <v>538</v>
      </c>
      <c r="B176" s="6" t="s">
        <v>539</v>
      </c>
      <c r="C176" s="26" t="s">
        <v>1</v>
      </c>
      <c r="D176" s="26" t="s">
        <v>4</v>
      </c>
      <c r="E176" s="26" t="s">
        <v>14</v>
      </c>
      <c r="F176" s="26">
        <v>30</v>
      </c>
      <c r="G176" s="26">
        <v>55.409635000000002</v>
      </c>
      <c r="H176" s="26"/>
      <c r="I176" s="26">
        <v>906009</v>
      </c>
    </row>
    <row r="177" spans="1:13" x14ac:dyDescent="0.25">
      <c r="A177" s="69" t="s">
        <v>540</v>
      </c>
      <c r="B177" s="6" t="s">
        <v>541</v>
      </c>
      <c r="C177" s="26" t="s">
        <v>1</v>
      </c>
      <c r="D177" s="26" t="s">
        <v>51</v>
      </c>
      <c r="E177" s="26" t="s">
        <v>14</v>
      </c>
      <c r="F177" s="26">
        <v>30</v>
      </c>
      <c r="G177" s="26">
        <v>67.2</v>
      </c>
      <c r="H177" s="26"/>
      <c r="I177" s="26">
        <v>906010</v>
      </c>
    </row>
    <row r="178" spans="1:13" x14ac:dyDescent="0.25">
      <c r="A178" s="69" t="s">
        <v>542</v>
      </c>
      <c r="B178" s="6" t="s">
        <v>543</v>
      </c>
      <c r="C178" s="26" t="s">
        <v>1</v>
      </c>
      <c r="D178" s="26" t="s">
        <v>51</v>
      </c>
      <c r="E178" s="26" t="s">
        <v>14</v>
      </c>
      <c r="F178" s="26">
        <v>30</v>
      </c>
      <c r="G178" s="26">
        <v>67.2</v>
      </c>
      <c r="H178" s="26"/>
      <c r="I178" s="26">
        <v>906010</v>
      </c>
    </row>
    <row r="179" spans="1:13" x14ac:dyDescent="0.25">
      <c r="A179" s="69" t="s">
        <v>544</v>
      </c>
      <c r="B179" s="6" t="s">
        <v>545</v>
      </c>
      <c r="C179" s="26" t="s">
        <v>1</v>
      </c>
      <c r="D179" s="26" t="s">
        <v>51</v>
      </c>
      <c r="E179" s="26" t="s">
        <v>14</v>
      </c>
      <c r="F179" s="26">
        <v>30</v>
      </c>
      <c r="G179" s="26">
        <v>67.2</v>
      </c>
      <c r="H179" s="26"/>
      <c r="I179" s="26">
        <v>906010</v>
      </c>
    </row>
    <row r="180" spans="1:13" x14ac:dyDescent="0.25">
      <c r="A180" s="69" t="s">
        <v>558</v>
      </c>
      <c r="B180" s="6" t="s">
        <v>559</v>
      </c>
      <c r="C180" s="26" t="s">
        <v>1</v>
      </c>
      <c r="D180" s="26" t="s">
        <v>52</v>
      </c>
      <c r="E180" s="26" t="s">
        <v>14</v>
      </c>
      <c r="F180" s="26">
        <v>20</v>
      </c>
      <c r="G180" s="26">
        <v>74.399981999999994</v>
      </c>
      <c r="H180" s="26"/>
      <c r="I180" s="26">
        <v>906011</v>
      </c>
    </row>
    <row r="181" spans="1:13" x14ac:dyDescent="0.25">
      <c r="A181" s="69" t="s">
        <v>560</v>
      </c>
      <c r="B181" s="6" t="s">
        <v>561</v>
      </c>
      <c r="C181" s="26" t="s">
        <v>1</v>
      </c>
      <c r="D181" s="26" t="s">
        <v>52</v>
      </c>
      <c r="E181" s="26" t="s">
        <v>14</v>
      </c>
      <c r="F181" s="26">
        <v>20</v>
      </c>
      <c r="G181" s="26">
        <v>74.399981999999994</v>
      </c>
      <c r="H181" s="26"/>
      <c r="I181" s="26">
        <v>906011</v>
      </c>
    </row>
    <row r="182" spans="1:13" x14ac:dyDescent="0.25">
      <c r="A182" s="69" t="s">
        <v>562</v>
      </c>
      <c r="B182" s="6" t="s">
        <v>563</v>
      </c>
      <c r="C182" s="26" t="s">
        <v>1</v>
      </c>
      <c r="D182" s="26" t="s">
        <v>52</v>
      </c>
      <c r="E182" s="26" t="s">
        <v>14</v>
      </c>
      <c r="F182" s="26">
        <v>20</v>
      </c>
      <c r="G182" s="26">
        <v>74.399981999999994</v>
      </c>
      <c r="H182" s="26"/>
      <c r="I182" s="26">
        <v>906011</v>
      </c>
    </row>
    <row r="183" spans="1:13" x14ac:dyDescent="0.25">
      <c r="A183" s="71" t="s">
        <v>619</v>
      </c>
      <c r="B183" s="6" t="s">
        <v>620</v>
      </c>
      <c r="C183" s="26" t="s">
        <v>43</v>
      </c>
      <c r="D183" s="26" t="s">
        <v>44</v>
      </c>
      <c r="E183" s="26" t="s">
        <v>334</v>
      </c>
      <c r="F183" s="26">
        <v>60</v>
      </c>
      <c r="G183" s="26">
        <v>23.481923999999999</v>
      </c>
      <c r="H183" s="26"/>
      <c r="I183" s="26">
        <v>906025</v>
      </c>
    </row>
    <row r="184" spans="1:13" x14ac:dyDescent="0.25">
      <c r="A184" s="71" t="s">
        <v>621</v>
      </c>
      <c r="B184" s="6" t="s">
        <v>622</v>
      </c>
      <c r="C184" s="26" t="s">
        <v>43</v>
      </c>
      <c r="D184" s="26" t="s">
        <v>44</v>
      </c>
      <c r="E184" s="26" t="s">
        <v>334</v>
      </c>
      <c r="F184" s="26">
        <v>40</v>
      </c>
      <c r="G184" s="26">
        <v>23.481923999999999</v>
      </c>
      <c r="H184" s="26"/>
      <c r="I184" s="26">
        <v>906025</v>
      </c>
    </row>
    <row r="185" spans="1:13" x14ac:dyDescent="0.25">
      <c r="A185" s="71" t="s">
        <v>40</v>
      </c>
      <c r="B185" s="6" t="s">
        <v>625</v>
      </c>
      <c r="C185" s="26" t="s">
        <v>43</v>
      </c>
      <c r="D185" s="26" t="s">
        <v>44</v>
      </c>
      <c r="E185" s="26" t="s">
        <v>334</v>
      </c>
      <c r="F185" s="26">
        <v>20</v>
      </c>
      <c r="G185" s="26">
        <v>79.266702000000009</v>
      </c>
      <c r="H185" s="26"/>
      <c r="I185" s="26">
        <v>906025</v>
      </c>
    </row>
    <row r="186" spans="1:13" x14ac:dyDescent="0.25">
      <c r="A186" s="71" t="s">
        <v>41</v>
      </c>
      <c r="B186" s="2" t="s">
        <v>626</v>
      </c>
      <c r="C186" s="26" t="s">
        <v>334</v>
      </c>
      <c r="D186" s="26" t="s">
        <v>334</v>
      </c>
      <c r="E186" s="26" t="s">
        <v>334</v>
      </c>
      <c r="F186" s="26">
        <v>1</v>
      </c>
      <c r="G186" s="26">
        <v>12.329024</v>
      </c>
      <c r="H186" s="26"/>
      <c r="I186" s="26">
        <v>0</v>
      </c>
    </row>
    <row r="187" spans="1:13" x14ac:dyDescent="0.25">
      <c r="A187" s="71" t="s">
        <v>623</v>
      </c>
      <c r="B187" s="2" t="s">
        <v>627</v>
      </c>
      <c r="C187" s="26" t="s">
        <v>334</v>
      </c>
      <c r="D187" s="26" t="s">
        <v>334</v>
      </c>
      <c r="E187" s="26" t="s">
        <v>334</v>
      </c>
      <c r="F187" s="26">
        <v>1</v>
      </c>
      <c r="G187" s="26">
        <v>12.329024</v>
      </c>
      <c r="H187" s="26"/>
      <c r="I187" s="26">
        <v>0</v>
      </c>
    </row>
    <row r="188" spans="1:13" x14ac:dyDescent="0.25">
      <c r="A188" s="71" t="s">
        <v>624</v>
      </c>
      <c r="B188" s="2" t="s">
        <v>628</v>
      </c>
      <c r="C188" s="26" t="s">
        <v>43</v>
      </c>
      <c r="D188" s="26"/>
      <c r="E188" s="26"/>
      <c r="F188" s="26">
        <v>20</v>
      </c>
      <c r="G188" s="26">
        <v>47.43</v>
      </c>
      <c r="H188" s="26"/>
      <c r="I188" s="26"/>
    </row>
    <row r="189" spans="1:13" x14ac:dyDescent="0.25">
      <c r="A189" s="39">
        <v>411809</v>
      </c>
      <c r="B189" s="4" t="str">
        <f t="shared" ref="B189:B201" si="0">L189&amp;" "&amp;M189</f>
        <v xml:space="preserve"> PLATE avec bord adhésif hydrocolloïdes  13-22 / 45 mm</v>
      </c>
      <c r="C189" s="60" t="s">
        <v>43</v>
      </c>
      <c r="D189" s="56" t="s">
        <v>37</v>
      </c>
      <c r="E189" s="56" t="s">
        <v>2</v>
      </c>
      <c r="F189" s="61">
        <v>5</v>
      </c>
      <c r="G189" s="55">
        <v>37.5</v>
      </c>
      <c r="H189" s="55">
        <v>35.377358490566039</v>
      </c>
      <c r="I189" s="56">
        <v>906007</v>
      </c>
      <c r="L189" s="27" t="s">
        <v>227</v>
      </c>
      <c r="M189" s="27" t="s">
        <v>147</v>
      </c>
    </row>
    <row r="190" spans="1:13" x14ac:dyDescent="0.25">
      <c r="A190" s="39">
        <v>411811</v>
      </c>
      <c r="B190" s="4" t="str">
        <f t="shared" si="0"/>
        <v xml:space="preserve"> PLATE avec bord adhésif hydrocolloïdes  22-33 /45mm</v>
      </c>
      <c r="C190" s="60" t="s">
        <v>43</v>
      </c>
      <c r="D190" s="56" t="s">
        <v>37</v>
      </c>
      <c r="E190" s="56" t="s">
        <v>2</v>
      </c>
      <c r="F190" s="61">
        <v>5</v>
      </c>
      <c r="G190" s="55">
        <v>37.5</v>
      </c>
      <c r="H190" s="55">
        <v>35.377358490566039</v>
      </c>
      <c r="I190" s="56">
        <v>906007</v>
      </c>
      <c r="L190" s="27" t="s">
        <v>227</v>
      </c>
      <c r="M190" s="27" t="s">
        <v>148</v>
      </c>
    </row>
    <row r="191" spans="1:13" x14ac:dyDescent="0.25">
      <c r="A191" s="39">
        <v>411813</v>
      </c>
      <c r="B191" s="4" t="str">
        <f t="shared" si="0"/>
        <v xml:space="preserve"> PLATE avec bord adhésif hydrocolloïdes  33-45 /57mm</v>
      </c>
      <c r="C191" s="60" t="s">
        <v>43</v>
      </c>
      <c r="D191" s="56" t="s">
        <v>37</v>
      </c>
      <c r="E191" s="56" t="s">
        <v>2</v>
      </c>
      <c r="F191" s="61">
        <v>5</v>
      </c>
      <c r="G191" s="55">
        <v>37.5</v>
      </c>
      <c r="H191" s="55">
        <v>35.377358490566039</v>
      </c>
      <c r="I191" s="56">
        <v>906007</v>
      </c>
      <c r="L191" s="27" t="s">
        <v>227</v>
      </c>
      <c r="M191" s="27" t="s">
        <v>149</v>
      </c>
    </row>
    <row r="192" spans="1:13" x14ac:dyDescent="0.25">
      <c r="A192" s="39">
        <v>411815</v>
      </c>
      <c r="B192" s="4" t="str">
        <f t="shared" si="0"/>
        <v xml:space="preserve"> PLATE avec bord adhésif hydrocolloïdes  45-58 /70mm</v>
      </c>
      <c r="C192" s="60" t="s">
        <v>43</v>
      </c>
      <c r="D192" s="56" t="s">
        <v>37</v>
      </c>
      <c r="E192" s="56" t="s">
        <v>2</v>
      </c>
      <c r="F192" s="61">
        <v>5</v>
      </c>
      <c r="G192" s="55">
        <v>37.5</v>
      </c>
      <c r="H192" s="55">
        <v>35.377358490566039</v>
      </c>
      <c r="I192" s="56">
        <v>906007</v>
      </c>
      <c r="L192" s="27" t="s">
        <v>227</v>
      </c>
      <c r="M192" s="27" t="s">
        <v>150</v>
      </c>
    </row>
    <row r="193" spans="1:13" x14ac:dyDescent="0.25">
      <c r="A193" s="39">
        <v>420233</v>
      </c>
      <c r="B193" s="4" t="str">
        <f t="shared" si="0"/>
        <v>PLATE avec adhésif souple - pour stomies rétractées 13-22 /45mm</v>
      </c>
      <c r="C193" s="60" t="s">
        <v>43</v>
      </c>
      <c r="D193" s="56" t="s">
        <v>37</v>
      </c>
      <c r="E193" s="56" t="s">
        <v>3</v>
      </c>
      <c r="F193" s="61">
        <v>5</v>
      </c>
      <c r="G193" s="55">
        <v>51</v>
      </c>
      <c r="H193" s="55">
        <v>48.113207547169807</v>
      </c>
      <c r="I193" s="56">
        <v>906008</v>
      </c>
      <c r="L193" s="27" t="s">
        <v>228</v>
      </c>
      <c r="M193" s="27" t="s">
        <v>151</v>
      </c>
    </row>
    <row r="194" spans="1:13" x14ac:dyDescent="0.25">
      <c r="A194" s="39">
        <v>420234</v>
      </c>
      <c r="B194" s="4" t="str">
        <f t="shared" si="0"/>
        <v>PLATE avec adhésif souple - pour stomies rétractées 22-33 /45mm</v>
      </c>
      <c r="C194" s="60" t="s">
        <v>43</v>
      </c>
      <c r="D194" s="56" t="s">
        <v>37</v>
      </c>
      <c r="E194" s="56" t="s">
        <v>3</v>
      </c>
      <c r="F194" s="61">
        <v>5</v>
      </c>
      <c r="G194" s="55">
        <v>51</v>
      </c>
      <c r="H194" s="55">
        <v>48.113207547169807</v>
      </c>
      <c r="I194" s="56">
        <v>906008</v>
      </c>
      <c r="L194" s="27" t="s">
        <v>228</v>
      </c>
      <c r="M194" s="27" t="s">
        <v>148</v>
      </c>
    </row>
    <row r="195" spans="1:13" x14ac:dyDescent="0.25">
      <c r="A195" s="39">
        <v>420235</v>
      </c>
      <c r="B195" s="4" t="str">
        <f t="shared" si="0"/>
        <v>PLATE avec adhésif souple - pour stomies rétractées 33-45 /57mm</v>
      </c>
      <c r="C195" s="49" t="s">
        <v>1</v>
      </c>
      <c r="D195" s="56" t="s">
        <v>37</v>
      </c>
      <c r="E195" s="56" t="s">
        <v>3</v>
      </c>
      <c r="F195" s="61">
        <v>5</v>
      </c>
      <c r="G195" s="55">
        <v>51</v>
      </c>
      <c r="H195" s="55">
        <v>48.113207547169807</v>
      </c>
      <c r="I195" s="56">
        <v>906008</v>
      </c>
      <c r="L195" s="27" t="s">
        <v>228</v>
      </c>
      <c r="M195" s="27" t="s">
        <v>149</v>
      </c>
    </row>
    <row r="196" spans="1:13" x14ac:dyDescent="0.25">
      <c r="A196" s="39">
        <v>401981</v>
      </c>
      <c r="B196" s="4" t="str">
        <f t="shared" si="0"/>
        <v>Stomahésive® plate 38 mm</v>
      </c>
      <c r="C196" s="49" t="s">
        <v>1</v>
      </c>
      <c r="D196" s="56" t="s">
        <v>37</v>
      </c>
      <c r="E196" s="56" t="s">
        <v>2</v>
      </c>
      <c r="F196" s="61">
        <v>5</v>
      </c>
      <c r="G196" s="55">
        <v>37.5</v>
      </c>
      <c r="H196" s="55">
        <v>35.377358490566039</v>
      </c>
      <c r="I196" s="56">
        <v>906007</v>
      </c>
      <c r="L196" s="27" t="s">
        <v>229</v>
      </c>
      <c r="M196" s="27" t="s">
        <v>31</v>
      </c>
    </row>
    <row r="197" spans="1:13" x14ac:dyDescent="0.25">
      <c r="A197" s="39">
        <v>401982</v>
      </c>
      <c r="B197" s="4" t="str">
        <f t="shared" si="0"/>
        <v>Stomahésive® plate 45 mm</v>
      </c>
      <c r="C197" s="49" t="s">
        <v>1</v>
      </c>
      <c r="D197" s="56" t="s">
        <v>37</v>
      </c>
      <c r="E197" s="56" t="s">
        <v>2</v>
      </c>
      <c r="F197" s="61">
        <v>5</v>
      </c>
      <c r="G197" s="55">
        <v>37.5</v>
      </c>
      <c r="H197" s="55">
        <v>35.377358490566039</v>
      </c>
      <c r="I197" s="56">
        <v>906007</v>
      </c>
      <c r="L197" s="27" t="s">
        <v>229</v>
      </c>
      <c r="M197" s="27" t="s">
        <v>32</v>
      </c>
    </row>
    <row r="198" spans="1:13" x14ac:dyDescent="0.25">
      <c r="A198" s="39">
        <v>401983</v>
      </c>
      <c r="B198" s="4" t="str">
        <f t="shared" si="0"/>
        <v>Stomahésive® plate 57 mm</v>
      </c>
      <c r="C198" s="49" t="s">
        <v>1</v>
      </c>
      <c r="D198" s="56" t="s">
        <v>37</v>
      </c>
      <c r="E198" s="56" t="s">
        <v>2</v>
      </c>
      <c r="F198" s="61">
        <v>5</v>
      </c>
      <c r="G198" s="55">
        <v>37.5</v>
      </c>
      <c r="H198" s="55">
        <v>35.377358490566039</v>
      </c>
      <c r="I198" s="56">
        <v>906007</v>
      </c>
      <c r="L198" s="27" t="s">
        <v>229</v>
      </c>
      <c r="M198" s="27" t="s">
        <v>33</v>
      </c>
    </row>
    <row r="199" spans="1:13" x14ac:dyDescent="0.25">
      <c r="A199" s="39">
        <v>401984</v>
      </c>
      <c r="B199" s="4" t="str">
        <f t="shared" si="0"/>
        <v>Stomahésive® plate 70 mm</v>
      </c>
      <c r="C199" s="49" t="s">
        <v>1</v>
      </c>
      <c r="D199" s="56" t="s">
        <v>37</v>
      </c>
      <c r="E199" s="56" t="s">
        <v>2</v>
      </c>
      <c r="F199" s="61">
        <v>5</v>
      </c>
      <c r="G199" s="55">
        <v>37.5</v>
      </c>
      <c r="H199" s="55">
        <v>35.377358490566039</v>
      </c>
      <c r="I199" s="56">
        <v>906007</v>
      </c>
      <c r="L199" s="27" t="s">
        <v>229</v>
      </c>
      <c r="M199" s="27" t="s">
        <v>34</v>
      </c>
    </row>
    <row r="200" spans="1:13" x14ac:dyDescent="0.25">
      <c r="A200" s="40">
        <v>401948</v>
      </c>
      <c r="B200" s="4" t="str">
        <f t="shared" si="0"/>
        <v>Barrière  cutanée stomahésive® flexible avec adhésif  souple microporeux 32 mm</v>
      </c>
      <c r="C200" s="49" t="s">
        <v>1</v>
      </c>
      <c r="D200" s="56" t="s">
        <v>37</v>
      </c>
      <c r="E200" s="56" t="s">
        <v>2</v>
      </c>
      <c r="F200" s="61">
        <v>5</v>
      </c>
      <c r="G200" s="55">
        <v>37.5</v>
      </c>
      <c r="H200" s="55">
        <v>35.377358490566039</v>
      </c>
      <c r="I200" s="56">
        <v>906007</v>
      </c>
      <c r="L200" s="27" t="s">
        <v>357</v>
      </c>
      <c r="M200" s="27" t="s">
        <v>29</v>
      </c>
    </row>
    <row r="201" spans="1:13" x14ac:dyDescent="0.25">
      <c r="A201" s="41">
        <v>401949</v>
      </c>
      <c r="B201" s="4" t="str">
        <f t="shared" si="0"/>
        <v>Barrière  cutanée stomahésive® flexible avec adhésif  souple microporeux 38 mm</v>
      </c>
      <c r="C201" s="49"/>
      <c r="D201" s="56" t="s">
        <v>37</v>
      </c>
      <c r="E201" s="56" t="s">
        <v>2</v>
      </c>
      <c r="F201" s="61">
        <v>5</v>
      </c>
      <c r="G201" s="55">
        <v>37.5</v>
      </c>
      <c r="H201" s="55">
        <v>35.377358490566039</v>
      </c>
      <c r="I201" s="56">
        <v>906007</v>
      </c>
      <c r="L201" s="27" t="s">
        <v>357</v>
      </c>
      <c r="M201" s="27" t="s">
        <v>31</v>
      </c>
    </row>
    <row r="202" spans="1:13" x14ac:dyDescent="0.25">
      <c r="A202" s="41">
        <v>401950</v>
      </c>
      <c r="B202" s="4" t="str">
        <f t="shared" ref="B202:B265" si="1">L202&amp;" "&amp;M202</f>
        <v>Barrière  cutanée stomahésive® flexible avec adhésif  souple microporeux 45 mm</v>
      </c>
      <c r="C202" s="56"/>
      <c r="D202" s="56" t="s">
        <v>37</v>
      </c>
      <c r="E202" s="56" t="s">
        <v>2</v>
      </c>
      <c r="F202" s="61">
        <v>5</v>
      </c>
      <c r="G202" s="55">
        <v>37.5</v>
      </c>
      <c r="H202" s="55">
        <v>35.377358490566039</v>
      </c>
      <c r="I202" s="56">
        <v>906007</v>
      </c>
      <c r="L202" s="27" t="s">
        <v>357</v>
      </c>
      <c r="M202" s="27" t="s">
        <v>32</v>
      </c>
    </row>
    <row r="203" spans="1:13" x14ac:dyDescent="0.25">
      <c r="A203" s="41">
        <v>401951</v>
      </c>
      <c r="B203" s="4" t="str">
        <f t="shared" si="1"/>
        <v>Barrière  cutanée stomahésive® flexible avec adhésif  souple microporeux 57 mm</v>
      </c>
      <c r="C203" s="56"/>
      <c r="D203" s="56" t="s">
        <v>37</v>
      </c>
      <c r="E203" s="56" t="s">
        <v>2</v>
      </c>
      <c r="F203" s="61">
        <v>5</v>
      </c>
      <c r="G203" s="55">
        <v>37.5</v>
      </c>
      <c r="H203" s="55">
        <v>35.377358490566039</v>
      </c>
      <c r="I203" s="56">
        <v>906007</v>
      </c>
      <c r="L203" s="27" t="s">
        <v>357</v>
      </c>
      <c r="M203" s="27" t="s">
        <v>33</v>
      </c>
    </row>
    <row r="204" spans="1:13" x14ac:dyDescent="0.25">
      <c r="A204" s="42">
        <v>420219</v>
      </c>
      <c r="B204" s="4" t="str">
        <f t="shared" si="1"/>
        <v>Barrière  cutanée stomahésive® flexible avec adhésif  souple microporeux 70 mm</v>
      </c>
      <c r="C204" s="56"/>
      <c r="D204" s="56" t="s">
        <v>37</v>
      </c>
      <c r="E204" s="56" t="s">
        <v>2</v>
      </c>
      <c r="F204" s="61">
        <v>5</v>
      </c>
      <c r="G204" s="55">
        <v>37.5</v>
      </c>
      <c r="H204" s="55">
        <v>35.377358490566039</v>
      </c>
      <c r="I204" s="56">
        <v>906007</v>
      </c>
      <c r="L204" s="27" t="s">
        <v>357</v>
      </c>
      <c r="M204" s="27" t="s">
        <v>34</v>
      </c>
    </row>
    <row r="205" spans="1:13" x14ac:dyDescent="0.25">
      <c r="A205" s="42">
        <v>401925</v>
      </c>
      <c r="B205" s="4" t="str">
        <f t="shared" si="1"/>
        <v>Barrière cutanée stomahesive® pédiatrique avec adhésif microporeux 32 mm</v>
      </c>
      <c r="D205" s="56" t="s">
        <v>37</v>
      </c>
      <c r="E205" s="56" t="s">
        <v>2</v>
      </c>
      <c r="F205" s="61">
        <v>5</v>
      </c>
      <c r="G205" s="55">
        <v>37.5</v>
      </c>
      <c r="H205" s="55">
        <v>35.377358490566039</v>
      </c>
      <c r="I205" s="56">
        <v>906009</v>
      </c>
      <c r="L205" s="27" t="s">
        <v>358</v>
      </c>
      <c r="M205" s="27" t="s">
        <v>29</v>
      </c>
    </row>
    <row r="206" spans="1:13" x14ac:dyDescent="0.25">
      <c r="A206" s="39">
        <v>413101</v>
      </c>
      <c r="B206" s="4" t="str">
        <f t="shared" si="1"/>
        <v>Stomahésive® flexible plate avec adhésif hydrocolloïde 38 mm</v>
      </c>
      <c r="D206" s="56" t="s">
        <v>37</v>
      </c>
      <c r="E206" s="56" t="s">
        <v>2</v>
      </c>
      <c r="F206" s="61">
        <v>5</v>
      </c>
      <c r="G206" s="55">
        <v>37.5</v>
      </c>
      <c r="H206" s="55">
        <v>35.377358490566039</v>
      </c>
      <c r="I206" s="56">
        <v>906007</v>
      </c>
      <c r="L206" s="27" t="s">
        <v>230</v>
      </c>
      <c r="M206" s="27" t="s">
        <v>31</v>
      </c>
    </row>
    <row r="207" spans="1:13" x14ac:dyDescent="0.25">
      <c r="A207" s="39">
        <v>413102</v>
      </c>
      <c r="B207" s="4" t="str">
        <f t="shared" si="1"/>
        <v>Stomahésive® flexible plate avec adhésif hydrocolloïde 45 mm</v>
      </c>
      <c r="D207" s="56" t="s">
        <v>37</v>
      </c>
      <c r="E207" s="56" t="s">
        <v>2</v>
      </c>
      <c r="F207" s="61">
        <v>5</v>
      </c>
      <c r="G207" s="55">
        <v>37.5</v>
      </c>
      <c r="H207" s="55">
        <v>35.377358490566039</v>
      </c>
      <c r="I207" s="56">
        <v>906007</v>
      </c>
      <c r="L207" s="27" t="s">
        <v>230</v>
      </c>
      <c r="M207" s="27" t="s">
        <v>32</v>
      </c>
    </row>
    <row r="208" spans="1:13" x14ac:dyDescent="0.25">
      <c r="A208" s="39">
        <v>413103</v>
      </c>
      <c r="B208" s="4" t="str">
        <f t="shared" si="1"/>
        <v>Stomahésive® flexible plate avec adhésif hydrocolloïde 57 mm</v>
      </c>
      <c r="D208" s="56" t="s">
        <v>37</v>
      </c>
      <c r="E208" s="56" t="s">
        <v>2</v>
      </c>
      <c r="F208" s="61">
        <v>5</v>
      </c>
      <c r="G208" s="55">
        <v>37.5</v>
      </c>
      <c r="H208" s="55">
        <v>35.377358490566039</v>
      </c>
      <c r="I208" s="56">
        <v>906007</v>
      </c>
      <c r="L208" s="27" t="s">
        <v>230</v>
      </c>
      <c r="M208" s="27" t="s">
        <v>33</v>
      </c>
    </row>
    <row r="209" spans="1:13" x14ac:dyDescent="0.25">
      <c r="A209" s="39">
        <v>413104</v>
      </c>
      <c r="B209" s="4" t="str">
        <f t="shared" si="1"/>
        <v>Stomahésive® flexible plate avec adhésif hydrocolloïde 70 mm</v>
      </c>
      <c r="D209" s="56" t="s">
        <v>37</v>
      </c>
      <c r="E209" s="56" t="s">
        <v>2</v>
      </c>
      <c r="F209" s="61">
        <v>5</v>
      </c>
      <c r="G209" s="55">
        <v>37.5</v>
      </c>
      <c r="H209" s="55">
        <v>35.377358490566039</v>
      </c>
      <c r="I209" s="56">
        <v>906007</v>
      </c>
      <c r="L209" s="27" t="s">
        <v>230</v>
      </c>
      <c r="M209" s="27" t="s">
        <v>34</v>
      </c>
    </row>
    <row r="210" spans="1:13" x14ac:dyDescent="0.25">
      <c r="A210" s="39">
        <v>125278</v>
      </c>
      <c r="B210" s="4" t="str">
        <f t="shared" si="1"/>
        <v>Durahésive® plate avec adhésif souple - pour stomies rétractées   13/45mm</v>
      </c>
      <c r="D210" s="56" t="s">
        <v>37</v>
      </c>
      <c r="E210" s="56" t="s">
        <v>3</v>
      </c>
      <c r="F210" s="61">
        <v>5</v>
      </c>
      <c r="G210" s="55">
        <v>51</v>
      </c>
      <c r="H210" s="55">
        <v>48.113207547169807</v>
      </c>
      <c r="I210" s="56">
        <v>906008</v>
      </c>
      <c r="L210" s="27" t="s">
        <v>231</v>
      </c>
      <c r="M210" s="27" t="s">
        <v>152</v>
      </c>
    </row>
    <row r="211" spans="1:13" x14ac:dyDescent="0.25">
      <c r="A211" s="39">
        <v>125279</v>
      </c>
      <c r="B211" s="4" t="str">
        <f t="shared" si="1"/>
        <v>Durahésive® plate avec adhésif souple - pour stomies rétractées   16/45mm</v>
      </c>
      <c r="D211" s="56" t="s">
        <v>37</v>
      </c>
      <c r="E211" s="56" t="s">
        <v>3</v>
      </c>
      <c r="F211" s="61">
        <v>5</v>
      </c>
      <c r="G211" s="55">
        <v>51</v>
      </c>
      <c r="H211" s="55">
        <v>48.113207547169807</v>
      </c>
      <c r="I211" s="56">
        <v>906008</v>
      </c>
      <c r="L211" s="27" t="s">
        <v>231</v>
      </c>
      <c r="M211" s="27" t="s">
        <v>153</v>
      </c>
    </row>
    <row r="212" spans="1:13" x14ac:dyDescent="0.25">
      <c r="A212" s="39">
        <v>125280</v>
      </c>
      <c r="B212" s="4" t="str">
        <f t="shared" si="1"/>
        <v>Durahésive® plate avec adhésif souple - pour stomies rétractées   19/45mm</v>
      </c>
      <c r="D212" s="56" t="s">
        <v>37</v>
      </c>
      <c r="E212" s="56" t="s">
        <v>3</v>
      </c>
      <c r="F212" s="61">
        <v>5</v>
      </c>
      <c r="G212" s="55">
        <v>51</v>
      </c>
      <c r="H212" s="55">
        <v>48.113207547169807</v>
      </c>
      <c r="I212" s="56">
        <v>906008</v>
      </c>
      <c r="L212" s="27" t="s">
        <v>231</v>
      </c>
      <c r="M212" s="27" t="s">
        <v>154</v>
      </c>
    </row>
    <row r="213" spans="1:13" x14ac:dyDescent="0.25">
      <c r="A213" s="39">
        <v>125281</v>
      </c>
      <c r="B213" s="4" t="str">
        <f t="shared" si="1"/>
        <v>Durahésive® plate avec adhésif souple - pour stomies rétractées   22/45mm</v>
      </c>
      <c r="D213" s="56" t="s">
        <v>37</v>
      </c>
      <c r="E213" s="56" t="s">
        <v>3</v>
      </c>
      <c r="F213" s="61">
        <v>5</v>
      </c>
      <c r="G213" s="55">
        <v>51</v>
      </c>
      <c r="H213" s="55">
        <v>48.113207547169807</v>
      </c>
      <c r="I213" s="56">
        <v>906008</v>
      </c>
      <c r="L213" s="27" t="s">
        <v>231</v>
      </c>
      <c r="M213" s="27" t="s">
        <v>155</v>
      </c>
    </row>
    <row r="214" spans="1:13" x14ac:dyDescent="0.25">
      <c r="A214" s="39">
        <v>125282</v>
      </c>
      <c r="B214" s="4" t="str">
        <f t="shared" si="1"/>
        <v>Durahésive® plate avec adhésif souple - pour stomies rétractées   25/45mm</v>
      </c>
      <c r="D214" s="56" t="s">
        <v>37</v>
      </c>
      <c r="E214" s="56" t="s">
        <v>3</v>
      </c>
      <c r="F214" s="61">
        <v>5</v>
      </c>
      <c r="G214" s="55">
        <v>51</v>
      </c>
      <c r="H214" s="55">
        <v>48.113207547169807</v>
      </c>
      <c r="I214" s="56">
        <v>906008</v>
      </c>
      <c r="L214" s="27" t="s">
        <v>231</v>
      </c>
      <c r="M214" s="27" t="s">
        <v>156</v>
      </c>
    </row>
    <row r="215" spans="1:13" x14ac:dyDescent="0.25">
      <c r="A215" s="39">
        <v>125283</v>
      </c>
      <c r="B215" s="4" t="str">
        <f t="shared" si="1"/>
        <v>Durahésive® plate avec adhésif souple - pour stomies rétractées   28/45mm</v>
      </c>
      <c r="D215" s="56" t="s">
        <v>37</v>
      </c>
      <c r="E215" s="56" t="s">
        <v>3</v>
      </c>
      <c r="F215" s="61">
        <v>5</v>
      </c>
      <c r="G215" s="55">
        <v>51</v>
      </c>
      <c r="H215" s="55">
        <v>48.113207547169807</v>
      </c>
      <c r="I215" s="56">
        <v>906008</v>
      </c>
      <c r="L215" s="27" t="s">
        <v>231</v>
      </c>
      <c r="M215" s="27" t="s">
        <v>157</v>
      </c>
    </row>
    <row r="216" spans="1:13" x14ac:dyDescent="0.25">
      <c r="A216" s="39">
        <v>125284</v>
      </c>
      <c r="B216" s="4" t="str">
        <f t="shared" si="1"/>
        <v>Durahésive® plate avec adhésif souple - pour stomies rétractées   32/45mm</v>
      </c>
      <c r="D216" s="56" t="s">
        <v>37</v>
      </c>
      <c r="E216" s="56" t="s">
        <v>3</v>
      </c>
      <c r="F216" s="61">
        <v>5</v>
      </c>
      <c r="G216" s="55">
        <v>51</v>
      </c>
      <c r="H216" s="55">
        <v>48.113207547169807</v>
      </c>
      <c r="I216" s="56">
        <v>906008</v>
      </c>
      <c r="L216" s="27" t="s">
        <v>231</v>
      </c>
      <c r="M216" s="27" t="s">
        <v>158</v>
      </c>
    </row>
    <row r="217" spans="1:13" x14ac:dyDescent="0.25">
      <c r="A217" s="39">
        <v>125285</v>
      </c>
      <c r="B217" s="4" t="str">
        <f t="shared" si="1"/>
        <v>Durahésive® plate avec adhésif souple - pour stomies rétractées   35/45mm</v>
      </c>
      <c r="D217" s="56" t="s">
        <v>37</v>
      </c>
      <c r="E217" s="56" t="s">
        <v>3</v>
      </c>
      <c r="F217" s="61">
        <v>5</v>
      </c>
      <c r="G217" s="55">
        <v>51</v>
      </c>
      <c r="H217" s="55">
        <v>48.113207547169807</v>
      </c>
      <c r="I217" s="56">
        <v>906008</v>
      </c>
      <c r="L217" s="27" t="s">
        <v>231</v>
      </c>
      <c r="M217" s="27" t="s">
        <v>159</v>
      </c>
    </row>
    <row r="218" spans="1:13" x14ac:dyDescent="0.25">
      <c r="A218" s="39">
        <v>125286</v>
      </c>
      <c r="B218" s="4" t="str">
        <f t="shared" si="1"/>
        <v>Durahésive® plate avec adhésif souple - pour stomies rétractées   38/57mm</v>
      </c>
      <c r="D218" s="56" t="s">
        <v>37</v>
      </c>
      <c r="E218" s="56" t="s">
        <v>3</v>
      </c>
      <c r="F218" s="61">
        <v>5</v>
      </c>
      <c r="G218" s="55">
        <v>51</v>
      </c>
      <c r="H218" s="55">
        <v>48.113207547169807</v>
      </c>
      <c r="I218" s="56">
        <v>906008</v>
      </c>
      <c r="L218" s="27" t="s">
        <v>231</v>
      </c>
      <c r="M218" s="27" t="s">
        <v>160</v>
      </c>
    </row>
    <row r="219" spans="1:13" x14ac:dyDescent="0.25">
      <c r="A219" s="39">
        <v>125287</v>
      </c>
      <c r="B219" s="4" t="str">
        <f t="shared" si="1"/>
        <v>Durahésive® plate avec adhésif souple - pour stomies rétractées   41/57mm</v>
      </c>
      <c r="D219" s="56" t="s">
        <v>37</v>
      </c>
      <c r="E219" s="56" t="s">
        <v>3</v>
      </c>
      <c r="F219" s="61">
        <v>5</v>
      </c>
      <c r="G219" s="55">
        <v>51</v>
      </c>
      <c r="H219" s="55">
        <v>48.113207547169807</v>
      </c>
      <c r="I219" s="56">
        <v>906008</v>
      </c>
      <c r="L219" s="27" t="s">
        <v>231</v>
      </c>
      <c r="M219" s="27" t="s">
        <v>161</v>
      </c>
    </row>
    <row r="220" spans="1:13" x14ac:dyDescent="0.25">
      <c r="A220" s="39">
        <v>421030</v>
      </c>
      <c r="B220" s="4" t="str">
        <f t="shared" si="1"/>
        <v>Plate avec soufflet Stomahésive® 13-22mm</v>
      </c>
      <c r="D220" s="56" t="s">
        <v>37</v>
      </c>
      <c r="E220" s="56" t="s">
        <v>2</v>
      </c>
      <c r="F220" s="61">
        <v>5</v>
      </c>
      <c r="G220" s="55">
        <v>37.5</v>
      </c>
      <c r="H220" s="55">
        <v>35.377358490566039</v>
      </c>
      <c r="I220" s="56">
        <v>906007</v>
      </c>
      <c r="L220" s="27" t="s">
        <v>232</v>
      </c>
      <c r="M220" s="27" t="s">
        <v>162</v>
      </c>
    </row>
    <row r="221" spans="1:13" x14ac:dyDescent="0.25">
      <c r="A221" s="39">
        <v>421031</v>
      </c>
      <c r="B221" s="4" t="str">
        <f t="shared" si="1"/>
        <v>Plate avec soufflet Stomahésive® 22-33mm</v>
      </c>
      <c r="D221" s="56" t="s">
        <v>37</v>
      </c>
      <c r="E221" s="56" t="s">
        <v>2</v>
      </c>
      <c r="F221" s="61">
        <v>5</v>
      </c>
      <c r="G221" s="55">
        <v>37.5</v>
      </c>
      <c r="H221" s="55">
        <v>35.377358490566039</v>
      </c>
      <c r="I221" s="56">
        <v>906007</v>
      </c>
      <c r="L221" s="27" t="s">
        <v>232</v>
      </c>
      <c r="M221" s="27" t="s">
        <v>163</v>
      </c>
    </row>
    <row r="222" spans="1:13" x14ac:dyDescent="0.25">
      <c r="A222" s="39">
        <v>421032</v>
      </c>
      <c r="B222" s="4" t="str">
        <f t="shared" si="1"/>
        <v>Plate avec soufflet Stomahésive® 33-45mm</v>
      </c>
      <c r="D222" s="56" t="s">
        <v>37</v>
      </c>
      <c r="E222" s="56" t="s">
        <v>2</v>
      </c>
      <c r="F222" s="61">
        <v>5</v>
      </c>
      <c r="G222" s="55">
        <v>37.5</v>
      </c>
      <c r="H222" s="55">
        <v>35.377358490566039</v>
      </c>
      <c r="I222" s="56">
        <v>906007</v>
      </c>
      <c r="L222" s="27" t="s">
        <v>232</v>
      </c>
      <c r="M222" s="27" t="s">
        <v>164</v>
      </c>
    </row>
    <row r="223" spans="1:13" x14ac:dyDescent="0.25">
      <c r="A223" s="39">
        <v>421036</v>
      </c>
      <c r="B223" s="4" t="str">
        <f t="shared" si="1"/>
        <v>Plate avec soufflet Durahesive®  13-22mm</v>
      </c>
      <c r="D223" s="56" t="s">
        <v>37</v>
      </c>
      <c r="E223" s="56" t="s">
        <v>2</v>
      </c>
      <c r="F223" s="61">
        <v>5</v>
      </c>
      <c r="G223" s="55">
        <v>37.5</v>
      </c>
      <c r="H223" s="55">
        <v>35.377358490566039</v>
      </c>
      <c r="I223" s="56">
        <v>906007</v>
      </c>
      <c r="L223" s="27" t="s">
        <v>233</v>
      </c>
      <c r="M223" s="27" t="s">
        <v>162</v>
      </c>
    </row>
    <row r="224" spans="1:13" x14ac:dyDescent="0.25">
      <c r="A224" s="39">
        <v>421037</v>
      </c>
      <c r="B224" s="4" t="str">
        <f t="shared" si="1"/>
        <v>Plate avec soufflet Durahesive®  22-33mm</v>
      </c>
      <c r="D224" s="56" t="s">
        <v>37</v>
      </c>
      <c r="E224" s="56" t="s">
        <v>2</v>
      </c>
      <c r="F224" s="61">
        <v>5</v>
      </c>
      <c r="G224" s="55">
        <v>37.5</v>
      </c>
      <c r="H224" s="55">
        <v>35.377358490566039</v>
      </c>
      <c r="I224" s="56">
        <v>906007</v>
      </c>
      <c r="L224" s="27" t="s">
        <v>233</v>
      </c>
      <c r="M224" s="27" t="s">
        <v>163</v>
      </c>
    </row>
    <row r="225" spans="1:13" x14ac:dyDescent="0.25">
      <c r="A225" s="39">
        <v>421038</v>
      </c>
      <c r="B225" s="4" t="str">
        <f t="shared" si="1"/>
        <v>Plate avec soufflet Durahesive®  33-45mm</v>
      </c>
      <c r="D225" s="56" t="s">
        <v>37</v>
      </c>
      <c r="E225" s="56" t="s">
        <v>2</v>
      </c>
      <c r="F225" s="61">
        <v>5</v>
      </c>
      <c r="G225" s="55">
        <v>37.5</v>
      </c>
      <c r="H225" s="55">
        <v>35.377358490566039</v>
      </c>
      <c r="I225" s="56">
        <v>906007</v>
      </c>
      <c r="L225" s="27" t="s">
        <v>233</v>
      </c>
      <c r="M225" s="27" t="s">
        <v>164</v>
      </c>
    </row>
    <row r="226" spans="1:13" x14ac:dyDescent="0.25">
      <c r="A226" s="39">
        <v>416403</v>
      </c>
      <c r="B226" s="4" t="str">
        <f t="shared" si="1"/>
        <v>Poche fermée OPAQUE avec filtre intégré 38 mm</v>
      </c>
      <c r="D226" s="56" t="s">
        <v>4</v>
      </c>
      <c r="E226" s="56" t="s">
        <v>14</v>
      </c>
      <c r="F226" s="61">
        <v>30</v>
      </c>
      <c r="G226" s="55">
        <v>59.4</v>
      </c>
      <c r="H226" s="55">
        <v>56.037735849056595</v>
      </c>
      <c r="I226" s="56">
        <v>906009</v>
      </c>
      <c r="L226" s="27" t="s">
        <v>234</v>
      </c>
      <c r="M226" s="27" t="s">
        <v>31</v>
      </c>
    </row>
    <row r="227" spans="1:13" x14ac:dyDescent="0.25">
      <c r="A227" s="39">
        <v>416406</v>
      </c>
      <c r="B227" s="4" t="str">
        <f t="shared" si="1"/>
        <v>Poche fermée OPAQUE avec filtre intégré 45 mm</v>
      </c>
      <c r="D227" s="56" t="s">
        <v>4</v>
      </c>
      <c r="E227" s="56" t="s">
        <v>14</v>
      </c>
      <c r="F227" s="61">
        <v>30</v>
      </c>
      <c r="G227" s="55">
        <v>59.4</v>
      </c>
      <c r="H227" s="55">
        <v>56.037735849056595</v>
      </c>
      <c r="I227" s="56">
        <v>906009</v>
      </c>
      <c r="L227" s="27" t="s">
        <v>234</v>
      </c>
      <c r="M227" s="27" t="s">
        <v>32</v>
      </c>
    </row>
    <row r="228" spans="1:13" x14ac:dyDescent="0.25">
      <c r="A228" s="39">
        <v>416409</v>
      </c>
      <c r="B228" s="4" t="str">
        <f t="shared" si="1"/>
        <v>Poche fermée OPAQUE avec filtre intégré 57 mm</v>
      </c>
      <c r="D228" s="56" t="s">
        <v>4</v>
      </c>
      <c r="E228" s="56" t="s">
        <v>14</v>
      </c>
      <c r="F228" s="61">
        <v>30</v>
      </c>
      <c r="G228" s="55">
        <v>59.4</v>
      </c>
      <c r="H228" s="55">
        <v>56.037735849056595</v>
      </c>
      <c r="I228" s="56">
        <v>906009</v>
      </c>
      <c r="L228" s="27" t="s">
        <v>234</v>
      </c>
      <c r="M228" s="27" t="s">
        <v>33</v>
      </c>
    </row>
    <row r="229" spans="1:13" x14ac:dyDescent="0.25">
      <c r="A229" s="39">
        <v>416412</v>
      </c>
      <c r="B229" s="4" t="str">
        <f t="shared" si="1"/>
        <v>Poche fermée OPAQUE avec filtre intégré 70 mm</v>
      </c>
      <c r="D229" s="56" t="s">
        <v>4</v>
      </c>
      <c r="E229" s="56" t="s">
        <v>14</v>
      </c>
      <c r="F229" s="61">
        <v>30</v>
      </c>
      <c r="G229" s="55">
        <v>59.4</v>
      </c>
      <c r="H229" s="55">
        <v>56.037735849056595</v>
      </c>
      <c r="I229" s="56">
        <v>906009</v>
      </c>
      <c r="L229" s="27" t="s">
        <v>234</v>
      </c>
      <c r="M229" s="27" t="s">
        <v>34</v>
      </c>
    </row>
    <row r="230" spans="1:13" x14ac:dyDescent="0.25">
      <c r="A230" s="39">
        <v>416408</v>
      </c>
      <c r="B230" s="4" t="str">
        <f t="shared" si="1"/>
        <v>Poche fermée petite OPAQUE 45 mm</v>
      </c>
      <c r="D230" s="56" t="s">
        <v>4</v>
      </c>
      <c r="E230" s="56" t="s">
        <v>14</v>
      </c>
      <c r="F230" s="61">
        <v>30</v>
      </c>
      <c r="G230" s="55">
        <v>59.4</v>
      </c>
      <c r="H230" s="55">
        <v>56.037735849056595</v>
      </c>
      <c r="I230" s="56">
        <v>906009</v>
      </c>
      <c r="L230" s="27" t="s">
        <v>235</v>
      </c>
      <c r="M230" s="27" t="s">
        <v>32</v>
      </c>
    </row>
    <row r="231" spans="1:13" x14ac:dyDescent="0.25">
      <c r="A231" s="39">
        <v>416416</v>
      </c>
      <c r="B231" s="4" t="str">
        <f t="shared" si="1"/>
        <v>Poche vidable TRANSPARENTE avec fermeture invisiclose® et filtre intégré  45 mm</v>
      </c>
      <c r="D231" s="56" t="s">
        <v>51</v>
      </c>
      <c r="E231" s="56" t="s">
        <v>14</v>
      </c>
      <c r="F231" s="61">
        <v>10</v>
      </c>
      <c r="G231" s="55">
        <v>19.399999999999999</v>
      </c>
      <c r="H231" s="55">
        <v>18.301886792452827</v>
      </c>
      <c r="I231" s="56">
        <v>906010</v>
      </c>
      <c r="L231" s="27" t="s">
        <v>236</v>
      </c>
      <c r="M231" s="27" t="s">
        <v>32</v>
      </c>
    </row>
    <row r="232" spans="1:13" x14ac:dyDescent="0.25">
      <c r="A232" s="39">
        <v>416419</v>
      </c>
      <c r="B232" s="4" t="str">
        <f t="shared" si="1"/>
        <v>Poche vidable TRANSPARENTE avec fermeture invisiclose® et filtre intégré  57 mm</v>
      </c>
      <c r="D232" s="56" t="s">
        <v>51</v>
      </c>
      <c r="E232" s="56" t="s">
        <v>14</v>
      </c>
      <c r="F232" s="61">
        <v>10</v>
      </c>
      <c r="G232" s="55">
        <v>19.399999999999999</v>
      </c>
      <c r="H232" s="55">
        <v>18.301886792452827</v>
      </c>
      <c r="I232" s="56">
        <v>906010</v>
      </c>
      <c r="L232" s="27" t="s">
        <v>236</v>
      </c>
      <c r="M232" s="27" t="s">
        <v>33</v>
      </c>
    </row>
    <row r="233" spans="1:13" x14ac:dyDescent="0.25">
      <c r="A233" s="39">
        <v>416422</v>
      </c>
      <c r="B233" s="4" t="str">
        <f t="shared" si="1"/>
        <v>Poche vidable TRANSPARENTE avec fermeture invisiclose® et filtre intégré  70 mm</v>
      </c>
      <c r="D233" s="56" t="s">
        <v>51</v>
      </c>
      <c r="E233" s="56" t="s">
        <v>14</v>
      </c>
      <c r="F233" s="61">
        <v>10</v>
      </c>
      <c r="G233" s="55">
        <v>19.399999999999999</v>
      </c>
      <c r="H233" s="55">
        <v>18.301886792452827</v>
      </c>
      <c r="I233" s="56">
        <v>906010</v>
      </c>
      <c r="L233" s="27" t="s">
        <v>236</v>
      </c>
      <c r="M233" s="27" t="s">
        <v>34</v>
      </c>
    </row>
    <row r="234" spans="1:13" x14ac:dyDescent="0.25">
      <c r="A234" s="39">
        <v>416415</v>
      </c>
      <c r="B234" s="4" t="str">
        <f t="shared" si="1"/>
        <v>Poche vidable OPAQUE avec fermeture invisiclose® et filtre intégré 38 mm</v>
      </c>
      <c r="D234" s="56" t="s">
        <v>51</v>
      </c>
      <c r="E234" s="56" t="s">
        <v>14</v>
      </c>
      <c r="F234" s="61">
        <v>10</v>
      </c>
      <c r="G234" s="55">
        <v>19.399999999999999</v>
      </c>
      <c r="H234" s="55">
        <v>18.301886792452827</v>
      </c>
      <c r="I234" s="56">
        <v>906010</v>
      </c>
      <c r="L234" s="27" t="s">
        <v>237</v>
      </c>
      <c r="M234" s="27" t="s">
        <v>31</v>
      </c>
    </row>
    <row r="235" spans="1:13" x14ac:dyDescent="0.25">
      <c r="A235" s="39">
        <v>416417</v>
      </c>
      <c r="B235" s="4" t="str">
        <f t="shared" si="1"/>
        <v>Poche vidable OPAQUE avec fermeture invisiclose® et filtre intégré 45 mm</v>
      </c>
      <c r="D235" s="56" t="s">
        <v>51</v>
      </c>
      <c r="E235" s="56" t="s">
        <v>14</v>
      </c>
      <c r="F235" s="61">
        <v>10</v>
      </c>
      <c r="G235" s="55">
        <v>19.399999999999999</v>
      </c>
      <c r="H235" s="55">
        <v>18.301886792452827</v>
      </c>
      <c r="I235" s="56">
        <v>906010</v>
      </c>
      <c r="L235" s="27" t="s">
        <v>237</v>
      </c>
      <c r="M235" s="27" t="s">
        <v>32</v>
      </c>
    </row>
    <row r="236" spans="1:13" x14ac:dyDescent="0.25">
      <c r="A236" s="39">
        <v>416420</v>
      </c>
      <c r="B236" s="4" t="str">
        <f t="shared" si="1"/>
        <v>Poche vidable OPAQUE avec fermeture invisiclose® et filtre intégré 57 mm</v>
      </c>
      <c r="D236" s="56" t="s">
        <v>51</v>
      </c>
      <c r="E236" s="56" t="s">
        <v>14</v>
      </c>
      <c r="F236" s="61">
        <v>10</v>
      </c>
      <c r="G236" s="55">
        <v>19.399999999999999</v>
      </c>
      <c r="H236" s="55">
        <v>18.301886792452827</v>
      </c>
      <c r="I236" s="56">
        <v>906010</v>
      </c>
      <c r="L236" s="27" t="s">
        <v>237</v>
      </c>
      <c r="M236" s="27" t="s">
        <v>33</v>
      </c>
    </row>
    <row r="237" spans="1:13" x14ac:dyDescent="0.25">
      <c r="A237" s="39">
        <v>416423</v>
      </c>
      <c r="B237" s="4" t="str">
        <f t="shared" si="1"/>
        <v>Poche vidable OPAQUE avec fermeture invisiclose® et filtre intégré 70 mm</v>
      </c>
      <c r="D237" s="56" t="s">
        <v>51</v>
      </c>
      <c r="E237" s="56" t="s">
        <v>14</v>
      </c>
      <c r="F237" s="61">
        <v>10</v>
      </c>
      <c r="G237" s="55">
        <v>19.399999999999999</v>
      </c>
      <c r="H237" s="55">
        <v>18.301886792452827</v>
      </c>
      <c r="I237" s="56">
        <v>906010</v>
      </c>
      <c r="L237" s="27" t="s">
        <v>237</v>
      </c>
      <c r="M237" s="27" t="s">
        <v>34</v>
      </c>
    </row>
    <row r="238" spans="1:13" x14ac:dyDescent="0.25">
      <c r="A238" s="43">
        <v>125926</v>
      </c>
      <c r="B238" s="4" t="str">
        <f t="shared" si="1"/>
        <v>Poche vidable OPAQUE avec clamp  38 mm</v>
      </c>
      <c r="D238" s="56" t="s">
        <v>51</v>
      </c>
      <c r="E238" s="56" t="s">
        <v>14</v>
      </c>
      <c r="F238" s="62">
        <v>10</v>
      </c>
      <c r="G238" s="55">
        <v>19.399999999999999</v>
      </c>
      <c r="H238" s="55">
        <v>18.3</v>
      </c>
      <c r="I238" s="56">
        <v>906010</v>
      </c>
      <c r="L238" s="27" t="s">
        <v>250</v>
      </c>
      <c r="M238" s="27" t="s">
        <v>31</v>
      </c>
    </row>
    <row r="239" spans="1:13" x14ac:dyDescent="0.25">
      <c r="A239" s="43">
        <v>125927</v>
      </c>
      <c r="B239" s="4" t="str">
        <f t="shared" si="1"/>
        <v>Poche vidable OPAQUE avec clamp  45 mm</v>
      </c>
      <c r="D239" s="56" t="s">
        <v>51</v>
      </c>
      <c r="E239" s="56" t="s">
        <v>14</v>
      </c>
      <c r="F239" s="62">
        <v>10</v>
      </c>
      <c r="G239" s="55">
        <v>19.399999999999999</v>
      </c>
      <c r="H239" s="55">
        <v>18.3</v>
      </c>
      <c r="I239" s="56">
        <v>906010</v>
      </c>
      <c r="L239" s="27" t="s">
        <v>250</v>
      </c>
      <c r="M239" s="27" t="s">
        <v>32</v>
      </c>
    </row>
    <row r="240" spans="1:13" x14ac:dyDescent="0.25">
      <c r="A240" s="43">
        <v>125928</v>
      </c>
      <c r="B240" s="4" t="str">
        <f t="shared" si="1"/>
        <v>Poche vidable OPAQUE avec clamp  57 mm</v>
      </c>
      <c r="D240" s="56" t="s">
        <v>51</v>
      </c>
      <c r="E240" s="56" t="s">
        <v>14</v>
      </c>
      <c r="F240" s="62">
        <v>10</v>
      </c>
      <c r="G240" s="55">
        <v>19.399999999999999</v>
      </c>
      <c r="H240" s="55">
        <v>18.3</v>
      </c>
      <c r="I240" s="56">
        <v>906010</v>
      </c>
      <c r="L240" s="27" t="s">
        <v>250</v>
      </c>
      <c r="M240" s="27" t="s">
        <v>33</v>
      </c>
    </row>
    <row r="241" spans="1:13" x14ac:dyDescent="0.25">
      <c r="A241" s="43">
        <v>404136</v>
      </c>
      <c r="B241" s="4" t="str">
        <f t="shared" si="1"/>
        <v>Poche vidable, standard, transparent avec clamp sans filtre 100 mm</v>
      </c>
      <c r="D241" s="56" t="s">
        <v>51</v>
      </c>
      <c r="E241" s="56" t="s">
        <v>14</v>
      </c>
      <c r="F241" s="62">
        <v>10</v>
      </c>
      <c r="G241" s="55">
        <v>45.3</v>
      </c>
      <c r="H241" s="55">
        <v>42.6</v>
      </c>
      <c r="I241" s="56">
        <v>906010</v>
      </c>
      <c r="L241" s="27" t="s">
        <v>359</v>
      </c>
      <c r="M241" s="27" t="s">
        <v>50</v>
      </c>
    </row>
    <row r="242" spans="1:13" x14ac:dyDescent="0.25">
      <c r="A242" s="43">
        <v>413435</v>
      </c>
      <c r="B242" s="4" t="str">
        <f t="shared" si="1"/>
        <v>pouche urostomie,standard,transparent,robinet souple 32mm</v>
      </c>
      <c r="D242" s="56" t="s">
        <v>52</v>
      </c>
      <c r="E242" s="56" t="s">
        <v>14</v>
      </c>
      <c r="F242" s="62">
        <v>10</v>
      </c>
      <c r="G242" s="55">
        <v>39</v>
      </c>
      <c r="H242" s="55">
        <v>36.79245283018868</v>
      </c>
      <c r="I242" s="56">
        <v>906011</v>
      </c>
      <c r="L242" s="27" t="s">
        <v>238</v>
      </c>
      <c r="M242" s="27" t="s">
        <v>165</v>
      </c>
    </row>
    <row r="243" spans="1:13" x14ac:dyDescent="0.25">
      <c r="A243" s="43">
        <v>413436</v>
      </c>
      <c r="B243" s="4" t="str">
        <f t="shared" si="1"/>
        <v>pouche urostomie,standard,transparent,robinet souple 38mm</v>
      </c>
      <c r="D243" s="56" t="s">
        <v>52</v>
      </c>
      <c r="E243" s="56" t="s">
        <v>14</v>
      </c>
      <c r="F243" s="62">
        <v>10</v>
      </c>
      <c r="G243" s="55">
        <v>39</v>
      </c>
      <c r="H243" s="55">
        <v>36.79245283018868</v>
      </c>
      <c r="I243" s="56">
        <v>906011</v>
      </c>
      <c r="L243" s="27" t="s">
        <v>238</v>
      </c>
      <c r="M243" s="27" t="s">
        <v>166</v>
      </c>
    </row>
    <row r="244" spans="1:13" x14ac:dyDescent="0.25">
      <c r="A244" s="43">
        <v>413437</v>
      </c>
      <c r="B244" s="4" t="str">
        <f t="shared" si="1"/>
        <v>pouche urostomie,standard,transparent,robinet souple 45mm</v>
      </c>
      <c r="D244" s="56" t="s">
        <v>52</v>
      </c>
      <c r="E244" s="56" t="s">
        <v>14</v>
      </c>
      <c r="F244" s="62">
        <v>10</v>
      </c>
      <c r="G244" s="55">
        <v>39</v>
      </c>
      <c r="H244" s="55">
        <v>36.79245283018868</v>
      </c>
      <c r="I244" s="56">
        <v>906011</v>
      </c>
      <c r="L244" s="27" t="s">
        <v>238</v>
      </c>
      <c r="M244" s="27" t="s">
        <v>167</v>
      </c>
    </row>
    <row r="245" spans="1:13" x14ac:dyDescent="0.25">
      <c r="A245" s="43">
        <v>413438</v>
      </c>
      <c r="B245" s="4" t="str">
        <f t="shared" si="1"/>
        <v>pouche urostomie,standard,transparent,robinet souple 57mm</v>
      </c>
      <c r="D245" s="56" t="s">
        <v>52</v>
      </c>
      <c r="E245" s="56" t="s">
        <v>14</v>
      </c>
      <c r="F245" s="62">
        <v>10</v>
      </c>
      <c r="G245" s="55">
        <v>39</v>
      </c>
      <c r="H245" s="55">
        <v>36.79245283018868</v>
      </c>
      <c r="I245" s="56">
        <v>906011</v>
      </c>
      <c r="L245" s="27" t="s">
        <v>238</v>
      </c>
      <c r="M245" s="27" t="s">
        <v>168</v>
      </c>
    </row>
    <row r="246" spans="1:13" x14ac:dyDescent="0.25">
      <c r="A246" s="43">
        <v>413439</v>
      </c>
      <c r="B246" s="4" t="str">
        <f t="shared" si="1"/>
        <v>pouche urostomie,standard,transparent,robinet souple 70mm</v>
      </c>
      <c r="D246" s="56" t="s">
        <v>52</v>
      </c>
      <c r="E246" s="56" t="s">
        <v>14</v>
      </c>
      <c r="F246" s="62">
        <v>10</v>
      </c>
      <c r="G246" s="55">
        <v>39</v>
      </c>
      <c r="H246" s="55">
        <v>36.79245283018868</v>
      </c>
      <c r="I246" s="56">
        <v>906011</v>
      </c>
      <c r="L246" s="27" t="s">
        <v>238</v>
      </c>
      <c r="M246" s="27" t="s">
        <v>169</v>
      </c>
    </row>
    <row r="247" spans="1:13" x14ac:dyDescent="0.25">
      <c r="A247" s="43">
        <v>421075</v>
      </c>
      <c r="B247" s="4" t="str">
        <f t="shared" si="1"/>
        <v>pouche urostomie,petite,transparent,robinet souple 38 mm</v>
      </c>
      <c r="D247" s="56" t="s">
        <v>52</v>
      </c>
      <c r="E247" s="56" t="s">
        <v>14</v>
      </c>
      <c r="F247" s="62">
        <v>10</v>
      </c>
      <c r="G247" s="55">
        <v>39</v>
      </c>
      <c r="H247" s="55">
        <v>36.79245283018868</v>
      </c>
      <c r="I247" s="56">
        <v>906011</v>
      </c>
      <c r="L247" s="27" t="s">
        <v>239</v>
      </c>
      <c r="M247" s="27" t="s">
        <v>31</v>
      </c>
    </row>
    <row r="248" spans="1:13" x14ac:dyDescent="0.25">
      <c r="A248" s="43">
        <v>421076</v>
      </c>
      <c r="B248" s="4" t="str">
        <f t="shared" si="1"/>
        <v>pouche urostomie,petite,transparent,robinet souple 45 mm</v>
      </c>
      <c r="D248" s="56" t="s">
        <v>52</v>
      </c>
      <c r="E248" s="56" t="s">
        <v>14</v>
      </c>
      <c r="F248" s="62">
        <v>10</v>
      </c>
      <c r="G248" s="55">
        <v>39</v>
      </c>
      <c r="H248" s="55">
        <v>36.79245283018868</v>
      </c>
      <c r="I248" s="56">
        <v>906011</v>
      </c>
      <c r="L248" s="27" t="s">
        <v>239</v>
      </c>
      <c r="M248" s="27" t="s">
        <v>32</v>
      </c>
    </row>
    <row r="249" spans="1:13" x14ac:dyDescent="0.25">
      <c r="A249" s="43">
        <v>401533</v>
      </c>
      <c r="B249" s="4" t="str">
        <f t="shared" si="1"/>
        <v>poche urostomie,standard,transparent,robinet pliable 32 mm</v>
      </c>
      <c r="D249" s="56" t="s">
        <v>52</v>
      </c>
      <c r="E249" s="56" t="s">
        <v>14</v>
      </c>
      <c r="F249" s="62">
        <v>10</v>
      </c>
      <c r="G249" s="55">
        <v>39</v>
      </c>
      <c r="H249" s="55">
        <v>36.800000000000004</v>
      </c>
      <c r="I249" s="56">
        <v>906011</v>
      </c>
      <c r="L249" s="27" t="s">
        <v>360</v>
      </c>
      <c r="M249" s="27" t="s">
        <v>29</v>
      </c>
    </row>
    <row r="250" spans="1:13" x14ac:dyDescent="0.25">
      <c r="A250" s="43">
        <v>401534</v>
      </c>
      <c r="B250" s="4" t="str">
        <f t="shared" si="1"/>
        <v>poche urostomie,standard,transparent,robinet pliable 38 mm</v>
      </c>
      <c r="D250" s="56" t="s">
        <v>52</v>
      </c>
      <c r="E250" s="56" t="s">
        <v>14</v>
      </c>
      <c r="F250" s="62">
        <v>10</v>
      </c>
      <c r="G250" s="55">
        <v>39</v>
      </c>
      <c r="H250" s="55">
        <v>36.800000000000004</v>
      </c>
      <c r="I250" s="56">
        <v>906011</v>
      </c>
      <c r="L250" s="27" t="s">
        <v>360</v>
      </c>
      <c r="M250" s="27" t="s">
        <v>31</v>
      </c>
    </row>
    <row r="251" spans="1:13" x14ac:dyDescent="0.25">
      <c r="A251" s="43">
        <v>401535</v>
      </c>
      <c r="B251" s="4" t="str">
        <f t="shared" si="1"/>
        <v>poche urostomie,standard,transparent,robinet pliable 45 mm</v>
      </c>
      <c r="D251" s="56" t="s">
        <v>52</v>
      </c>
      <c r="E251" s="56" t="s">
        <v>14</v>
      </c>
      <c r="F251" s="62">
        <v>10</v>
      </c>
      <c r="G251" s="55">
        <v>39</v>
      </c>
      <c r="H251" s="55">
        <v>36.800000000000004</v>
      </c>
      <c r="I251" s="56">
        <v>906011</v>
      </c>
      <c r="L251" s="27" t="s">
        <v>360</v>
      </c>
      <c r="M251" s="27" t="s">
        <v>32</v>
      </c>
    </row>
    <row r="252" spans="1:13" x14ac:dyDescent="0.25">
      <c r="A252" s="43">
        <v>401536</v>
      </c>
      <c r="B252" s="4" t="str">
        <f t="shared" si="1"/>
        <v>poche urostomie,standard,transparent,robinet pliable 57 mm</v>
      </c>
      <c r="D252" s="56" t="s">
        <v>52</v>
      </c>
      <c r="E252" s="56" t="s">
        <v>14</v>
      </c>
      <c r="F252" s="62">
        <v>10</v>
      </c>
      <c r="G252" s="55">
        <v>39</v>
      </c>
      <c r="H252" s="55">
        <v>36.800000000000004</v>
      </c>
      <c r="I252" s="56">
        <v>906011</v>
      </c>
      <c r="L252" s="27" t="s">
        <v>360</v>
      </c>
      <c r="M252" s="27" t="s">
        <v>33</v>
      </c>
    </row>
    <row r="253" spans="1:13" x14ac:dyDescent="0.25">
      <c r="A253" s="43">
        <v>401539</v>
      </c>
      <c r="B253" s="4" t="str">
        <f t="shared" si="1"/>
        <v>poche urostomie, petite, transparent, robinet pliable 38 mm</v>
      </c>
      <c r="D253" s="56" t="s">
        <v>52</v>
      </c>
      <c r="E253" s="56" t="s">
        <v>14</v>
      </c>
      <c r="F253" s="62">
        <v>10</v>
      </c>
      <c r="G253" s="55">
        <v>39</v>
      </c>
      <c r="H253" s="55">
        <v>36.800000000000004</v>
      </c>
      <c r="I253" s="56">
        <v>906011</v>
      </c>
      <c r="L253" s="27" t="s">
        <v>361</v>
      </c>
      <c r="M253" s="27" t="s">
        <v>31</v>
      </c>
    </row>
    <row r="254" spans="1:13" x14ac:dyDescent="0.25">
      <c r="A254" s="43">
        <v>401540</v>
      </c>
      <c r="B254" s="4" t="str">
        <f t="shared" si="1"/>
        <v>poche urostomie, petite, transparent, robinet pliable 45 mm</v>
      </c>
      <c r="D254" s="56" t="s">
        <v>52</v>
      </c>
      <c r="E254" s="56" t="s">
        <v>14</v>
      </c>
      <c r="F254" s="62">
        <v>10</v>
      </c>
      <c r="G254" s="55">
        <v>39</v>
      </c>
      <c r="H254" s="55">
        <v>36.800000000000004</v>
      </c>
      <c r="I254" s="56">
        <v>906011</v>
      </c>
      <c r="L254" s="27" t="s">
        <v>361</v>
      </c>
      <c r="M254" s="27" t="s">
        <v>32</v>
      </c>
    </row>
    <row r="255" spans="1:13" x14ac:dyDescent="0.25">
      <c r="A255" s="43">
        <v>401929</v>
      </c>
      <c r="B255" s="4" t="str">
        <f t="shared" si="1"/>
        <v>poche urostomie pediatrique, standard, transparent, robinet pliable 32 mm</v>
      </c>
      <c r="D255" s="56" t="s">
        <v>52</v>
      </c>
      <c r="E255" s="56" t="s">
        <v>14</v>
      </c>
      <c r="F255" s="62">
        <v>10</v>
      </c>
      <c r="G255" s="55">
        <v>39</v>
      </c>
      <c r="H255" s="55">
        <v>36.800000000000004</v>
      </c>
      <c r="I255" s="56">
        <v>906011</v>
      </c>
      <c r="L255" s="27" t="s">
        <v>362</v>
      </c>
      <c r="M255" s="27" t="s">
        <v>29</v>
      </c>
    </row>
    <row r="256" spans="1:13" x14ac:dyDescent="0.25">
      <c r="A256" s="43">
        <v>401542</v>
      </c>
      <c r="B256" s="4" t="str">
        <f t="shared" si="1"/>
        <v>poche urostomie, standard, transparent, robinet ACCUSEAL® 32 mm</v>
      </c>
      <c r="D256" s="56" t="s">
        <v>52</v>
      </c>
      <c r="E256" s="56" t="s">
        <v>14</v>
      </c>
      <c r="F256" s="62">
        <v>10</v>
      </c>
      <c r="G256" s="55">
        <v>39</v>
      </c>
      <c r="H256" s="55">
        <v>36.800000000000004</v>
      </c>
      <c r="I256" s="56">
        <v>906011</v>
      </c>
      <c r="L256" s="27" t="s">
        <v>363</v>
      </c>
      <c r="M256" s="27" t="s">
        <v>29</v>
      </c>
    </row>
    <row r="257" spans="1:13" x14ac:dyDescent="0.25">
      <c r="A257" s="43">
        <v>401543</v>
      </c>
      <c r="B257" s="4" t="str">
        <f t="shared" si="1"/>
        <v>poche urostomie, standard, transparent, robinet ACCUSEAL® 38 mm</v>
      </c>
      <c r="D257" s="56" t="s">
        <v>52</v>
      </c>
      <c r="E257" s="56" t="s">
        <v>14</v>
      </c>
      <c r="F257" s="62">
        <v>10</v>
      </c>
      <c r="G257" s="55">
        <v>39</v>
      </c>
      <c r="H257" s="55">
        <v>36.800000000000004</v>
      </c>
      <c r="I257" s="56">
        <v>906011</v>
      </c>
      <c r="L257" s="27" t="s">
        <v>363</v>
      </c>
      <c r="M257" s="27" t="s">
        <v>31</v>
      </c>
    </row>
    <row r="258" spans="1:13" x14ac:dyDescent="0.25">
      <c r="A258" s="43">
        <v>401544</v>
      </c>
      <c r="B258" s="4" t="str">
        <f t="shared" si="1"/>
        <v>poche urostomie, standard, transparent, robinet ACCUSEAL® 45 mm</v>
      </c>
      <c r="D258" s="56" t="s">
        <v>52</v>
      </c>
      <c r="E258" s="56" t="s">
        <v>14</v>
      </c>
      <c r="F258" s="62">
        <v>10</v>
      </c>
      <c r="G258" s="55">
        <v>39</v>
      </c>
      <c r="H258" s="55">
        <v>36.800000000000004</v>
      </c>
      <c r="I258" s="56">
        <v>906011</v>
      </c>
      <c r="L258" s="27" t="s">
        <v>363</v>
      </c>
      <c r="M258" s="27" t="s">
        <v>32</v>
      </c>
    </row>
    <row r="259" spans="1:13" x14ac:dyDescent="0.25">
      <c r="A259" s="43">
        <v>401545</v>
      </c>
      <c r="B259" s="4" t="str">
        <f t="shared" si="1"/>
        <v>poche urostomie, standard, transparent, robinet ACCUSEAL® 57 mm</v>
      </c>
      <c r="D259" s="56" t="s">
        <v>52</v>
      </c>
      <c r="E259" s="56" t="s">
        <v>14</v>
      </c>
      <c r="F259" s="62">
        <v>10</v>
      </c>
      <c r="G259" s="55">
        <v>39</v>
      </c>
      <c r="H259" s="55">
        <v>36.800000000000004</v>
      </c>
      <c r="I259" s="56">
        <v>906011</v>
      </c>
      <c r="L259" s="27" t="s">
        <v>363</v>
      </c>
      <c r="M259" s="27" t="s">
        <v>33</v>
      </c>
    </row>
    <row r="260" spans="1:13" x14ac:dyDescent="0.25">
      <c r="A260" s="43">
        <v>401551</v>
      </c>
      <c r="B260" s="4" t="str">
        <f t="shared" si="1"/>
        <v>poche urostomie, standard, opaque, robinet ACCUSEAL® 38 mm</v>
      </c>
      <c r="D260" s="56" t="s">
        <v>52</v>
      </c>
      <c r="E260" s="56" t="s">
        <v>14</v>
      </c>
      <c r="F260" s="62">
        <v>10</v>
      </c>
      <c r="G260" s="55">
        <v>39</v>
      </c>
      <c r="H260" s="55">
        <v>36.800000000000004</v>
      </c>
      <c r="I260" s="56">
        <v>906011</v>
      </c>
      <c r="L260" s="27" t="s">
        <v>364</v>
      </c>
      <c r="M260" s="27" t="s">
        <v>31</v>
      </c>
    </row>
    <row r="261" spans="1:13" x14ac:dyDescent="0.25">
      <c r="A261" s="43">
        <v>401552</v>
      </c>
      <c r="B261" s="4" t="str">
        <f t="shared" si="1"/>
        <v>poche urostomie, standard, opaque, robinet ACCUSEAL® 45 mm</v>
      </c>
      <c r="D261" s="56" t="s">
        <v>52</v>
      </c>
      <c r="E261" s="56" t="s">
        <v>14</v>
      </c>
      <c r="F261" s="62">
        <v>10</v>
      </c>
      <c r="G261" s="55">
        <v>39</v>
      </c>
      <c r="H261" s="55">
        <v>36.800000000000004</v>
      </c>
      <c r="I261" s="56">
        <v>906011</v>
      </c>
      <c r="L261" s="27" t="s">
        <v>364</v>
      </c>
      <c r="M261" s="27" t="s">
        <v>32</v>
      </c>
    </row>
    <row r="262" spans="1:13" x14ac:dyDescent="0.25">
      <c r="A262" s="43">
        <v>401553</v>
      </c>
      <c r="B262" s="4" t="str">
        <f t="shared" si="1"/>
        <v>poche urostomie, standard, opaque, robinet ACCUSEAL® 57 mm</v>
      </c>
      <c r="D262" s="56" t="s">
        <v>52</v>
      </c>
      <c r="E262" s="56" t="s">
        <v>14</v>
      </c>
      <c r="F262" s="62">
        <v>10</v>
      </c>
      <c r="G262" s="55">
        <v>39</v>
      </c>
      <c r="H262" s="55">
        <v>36.800000000000004</v>
      </c>
      <c r="I262" s="56">
        <v>906011</v>
      </c>
      <c r="L262" s="27" t="s">
        <v>364</v>
      </c>
      <c r="M262" s="27" t="s">
        <v>33</v>
      </c>
    </row>
    <row r="263" spans="1:13" x14ac:dyDescent="0.25">
      <c r="A263" s="43">
        <v>401554</v>
      </c>
      <c r="B263" s="4" t="str">
        <f t="shared" si="1"/>
        <v>poche urostomie, standard, opaque, robinet ACCUSEAL® 70 mm</v>
      </c>
      <c r="D263" s="56" t="s">
        <v>52</v>
      </c>
      <c r="E263" s="56" t="s">
        <v>14</v>
      </c>
      <c r="F263" s="62">
        <v>10</v>
      </c>
      <c r="G263" s="55">
        <v>39</v>
      </c>
      <c r="H263" s="55">
        <v>36.800000000000004</v>
      </c>
      <c r="I263" s="56">
        <v>906011</v>
      </c>
      <c r="L263" s="27" t="s">
        <v>364</v>
      </c>
      <c r="M263" s="27" t="s">
        <v>34</v>
      </c>
    </row>
    <row r="264" spans="1:13" x14ac:dyDescent="0.25">
      <c r="A264" s="39">
        <v>411825</v>
      </c>
      <c r="B264" s="4" t="str">
        <f t="shared" si="1"/>
        <v>PLATE avec bord adhésif hydrocolloïde -  13-22/45 mm</v>
      </c>
      <c r="D264" s="56" t="s">
        <v>37</v>
      </c>
      <c r="E264" s="56" t="s">
        <v>2</v>
      </c>
      <c r="F264" s="61">
        <v>5</v>
      </c>
      <c r="G264" s="55">
        <v>37.5</v>
      </c>
      <c r="H264" s="55">
        <v>35.377358490566039</v>
      </c>
      <c r="I264" s="56">
        <v>906007</v>
      </c>
      <c r="L264" s="27" t="s">
        <v>240</v>
      </c>
      <c r="M264" s="27" t="s">
        <v>170</v>
      </c>
    </row>
    <row r="265" spans="1:13" x14ac:dyDescent="0.25">
      <c r="A265" s="39">
        <v>411827</v>
      </c>
      <c r="B265" s="4" t="str">
        <f t="shared" si="1"/>
        <v>PLATE avec bord adhésif hydrocolloïde -  22-33/45 mm</v>
      </c>
      <c r="D265" s="56" t="s">
        <v>37</v>
      </c>
      <c r="E265" s="56" t="s">
        <v>2</v>
      </c>
      <c r="F265" s="61">
        <v>5</v>
      </c>
      <c r="G265" s="55">
        <v>37.5</v>
      </c>
      <c r="H265" s="55">
        <v>35.377358490566039</v>
      </c>
      <c r="I265" s="56">
        <v>906007</v>
      </c>
      <c r="L265" s="27" t="s">
        <v>240</v>
      </c>
      <c r="M265" s="27" t="s">
        <v>171</v>
      </c>
    </row>
    <row r="266" spans="1:13" x14ac:dyDescent="0.25">
      <c r="A266" s="39">
        <v>411829</v>
      </c>
      <c r="B266" s="4" t="str">
        <f t="shared" ref="B266:B329" si="2">L266&amp;" "&amp;M266</f>
        <v>PLATE avec bord adhésif hydrocolloïde -  33-45/57 mm</v>
      </c>
      <c r="D266" s="56" t="s">
        <v>37</v>
      </c>
      <c r="E266" s="56" t="s">
        <v>2</v>
      </c>
      <c r="F266" s="61">
        <v>5</v>
      </c>
      <c r="G266" s="55">
        <v>37.5</v>
      </c>
      <c r="H266" s="55">
        <v>35.377358490566039</v>
      </c>
      <c r="I266" s="56">
        <v>906007</v>
      </c>
      <c r="L266" s="27" t="s">
        <v>240</v>
      </c>
      <c r="M266" s="27" t="s">
        <v>172</v>
      </c>
    </row>
    <row r="267" spans="1:13" x14ac:dyDescent="0.25">
      <c r="A267" s="39">
        <v>411831</v>
      </c>
      <c r="B267" s="4" t="str">
        <f t="shared" si="2"/>
        <v>PLATE avec bord adhésif hydrocolloïde -  45-58/70 mm</v>
      </c>
      <c r="D267" s="56" t="s">
        <v>37</v>
      </c>
      <c r="E267" s="56" t="s">
        <v>2</v>
      </c>
      <c r="F267" s="61">
        <v>5</v>
      </c>
      <c r="G267" s="55">
        <v>37.5</v>
      </c>
      <c r="H267" s="55">
        <v>35.377358490566039</v>
      </c>
      <c r="I267" s="56">
        <v>906007</v>
      </c>
      <c r="L267" s="27" t="s">
        <v>240</v>
      </c>
      <c r="M267" s="27" t="s">
        <v>173</v>
      </c>
    </row>
    <row r="268" spans="1:13" x14ac:dyDescent="0.25">
      <c r="A268" s="39">
        <v>411452</v>
      </c>
      <c r="B268" s="4" t="str">
        <f t="shared" si="2"/>
        <v>Plate  adhésif souple - pour stomies rétractées -  13-22/45 mm</v>
      </c>
      <c r="D268" s="56" t="s">
        <v>37</v>
      </c>
      <c r="E268" s="56" t="s">
        <v>3</v>
      </c>
      <c r="F268" s="61">
        <v>5</v>
      </c>
      <c r="G268" s="55">
        <v>51</v>
      </c>
      <c r="H268" s="55">
        <v>48.113207547169807</v>
      </c>
      <c r="I268" s="56">
        <v>906008</v>
      </c>
      <c r="L268" s="27" t="s">
        <v>241</v>
      </c>
      <c r="M268" s="27" t="s">
        <v>170</v>
      </c>
    </row>
    <row r="269" spans="1:13" x14ac:dyDescent="0.25">
      <c r="A269" s="39">
        <v>411453</v>
      </c>
      <c r="B269" s="4" t="str">
        <f t="shared" si="2"/>
        <v>Plate  adhésif souple - pour stomies rétractées -  22-33/45 mm</v>
      </c>
      <c r="D269" s="56" t="s">
        <v>37</v>
      </c>
      <c r="E269" s="56" t="s">
        <v>3</v>
      </c>
      <c r="F269" s="61">
        <v>5</v>
      </c>
      <c r="G269" s="55">
        <v>51</v>
      </c>
      <c r="H269" s="55">
        <v>48.113207547169807</v>
      </c>
      <c r="I269" s="56">
        <v>906008</v>
      </c>
      <c r="L269" s="27" t="s">
        <v>241</v>
      </c>
      <c r="M269" s="27" t="s">
        <v>171</v>
      </c>
    </row>
    <row r="270" spans="1:13" x14ac:dyDescent="0.25">
      <c r="A270" s="39">
        <v>411454</v>
      </c>
      <c r="B270" s="4" t="str">
        <f t="shared" si="2"/>
        <v>Plate  adhésif souple - pour stomies rétractées -  33-45/57 mm</v>
      </c>
      <c r="D270" s="56" t="s">
        <v>37</v>
      </c>
      <c r="E270" s="56" t="s">
        <v>3</v>
      </c>
      <c r="F270" s="61">
        <v>5</v>
      </c>
      <c r="G270" s="55">
        <v>51</v>
      </c>
      <c r="H270" s="55">
        <v>48.113207547169807</v>
      </c>
      <c r="I270" s="56">
        <v>906008</v>
      </c>
      <c r="L270" s="27" t="s">
        <v>241</v>
      </c>
      <c r="M270" s="27" t="s">
        <v>172</v>
      </c>
    </row>
    <row r="271" spans="1:13" x14ac:dyDescent="0.25">
      <c r="A271" s="39">
        <v>125142</v>
      </c>
      <c r="B271" s="4" t="str">
        <f t="shared" si="2"/>
        <v>plate Stomahésive® 32 mm</v>
      </c>
      <c r="D271" s="56" t="s">
        <v>37</v>
      </c>
      <c r="E271" s="56" t="s">
        <v>2</v>
      </c>
      <c r="F271" s="61">
        <v>5</v>
      </c>
      <c r="G271" s="55">
        <v>37.5</v>
      </c>
      <c r="H271" s="55">
        <v>35.377358490566039</v>
      </c>
      <c r="I271" s="56">
        <v>906007</v>
      </c>
      <c r="L271" s="27" t="s">
        <v>242</v>
      </c>
      <c r="M271" s="27" t="s">
        <v>29</v>
      </c>
    </row>
    <row r="272" spans="1:13" x14ac:dyDescent="0.25">
      <c r="A272" s="39">
        <v>125143</v>
      </c>
      <c r="B272" s="4" t="str">
        <f t="shared" si="2"/>
        <v>plate Stomahésive® 38 mm</v>
      </c>
      <c r="D272" s="56" t="s">
        <v>37</v>
      </c>
      <c r="E272" s="56" t="s">
        <v>2</v>
      </c>
      <c r="F272" s="61">
        <v>5</v>
      </c>
      <c r="G272" s="55">
        <v>37.5</v>
      </c>
      <c r="H272" s="55">
        <v>35.377358490566039</v>
      </c>
      <c r="I272" s="56">
        <v>906007</v>
      </c>
      <c r="L272" s="27" t="s">
        <v>242</v>
      </c>
      <c r="M272" s="27" t="s">
        <v>31</v>
      </c>
    </row>
    <row r="273" spans="1:13" x14ac:dyDescent="0.25">
      <c r="A273" s="39">
        <v>125144</v>
      </c>
      <c r="B273" s="4" t="str">
        <f t="shared" si="2"/>
        <v>plate Stomahésive® 45 mm</v>
      </c>
      <c r="D273" s="56" t="s">
        <v>37</v>
      </c>
      <c r="E273" s="56" t="s">
        <v>2</v>
      </c>
      <c r="F273" s="61">
        <v>5</v>
      </c>
      <c r="G273" s="55">
        <v>37.5</v>
      </c>
      <c r="H273" s="55">
        <v>35.377358490566039</v>
      </c>
      <c r="I273" s="56">
        <v>906007</v>
      </c>
      <c r="L273" s="27" t="s">
        <v>242</v>
      </c>
      <c r="M273" s="27" t="s">
        <v>32</v>
      </c>
    </row>
    <row r="274" spans="1:13" x14ac:dyDescent="0.25">
      <c r="A274" s="39">
        <v>125145</v>
      </c>
      <c r="B274" s="4" t="str">
        <f t="shared" si="2"/>
        <v>plate Stomahésive® 57 mm</v>
      </c>
      <c r="D274" s="56" t="s">
        <v>37</v>
      </c>
      <c r="E274" s="56" t="s">
        <v>2</v>
      </c>
      <c r="F274" s="61">
        <v>5</v>
      </c>
      <c r="G274" s="55">
        <v>37.5</v>
      </c>
      <c r="H274" s="55">
        <v>35.377358490566039</v>
      </c>
      <c r="I274" s="56">
        <v>906007</v>
      </c>
      <c r="L274" s="27" t="s">
        <v>242</v>
      </c>
      <c r="M274" s="27" t="s">
        <v>33</v>
      </c>
    </row>
    <row r="275" spans="1:13" x14ac:dyDescent="0.25">
      <c r="A275" s="39">
        <v>125162</v>
      </c>
      <c r="B275" s="4" t="str">
        <f t="shared" si="2"/>
        <v>plate Stomahésive® 70 mm</v>
      </c>
      <c r="D275" s="56" t="s">
        <v>37</v>
      </c>
      <c r="E275" s="56" t="s">
        <v>2</v>
      </c>
      <c r="F275" s="61">
        <v>5</v>
      </c>
      <c r="G275" s="55">
        <v>37.5</v>
      </c>
      <c r="H275" s="55">
        <v>35.377358490566039</v>
      </c>
      <c r="I275" s="56">
        <v>906007</v>
      </c>
      <c r="L275" s="27" t="s">
        <v>242</v>
      </c>
      <c r="M275" s="27" t="s">
        <v>34</v>
      </c>
    </row>
    <row r="276" spans="1:13" x14ac:dyDescent="0.25">
      <c r="A276" s="39">
        <v>125137</v>
      </c>
      <c r="B276" s="4" t="str">
        <f t="shared" si="2"/>
        <v xml:space="preserve"> plate Stomahésive® ULTRA 32 mm</v>
      </c>
      <c r="D276" s="56" t="s">
        <v>37</v>
      </c>
      <c r="E276" s="56" t="s">
        <v>2</v>
      </c>
      <c r="F276" s="61">
        <v>5</v>
      </c>
      <c r="G276" s="55">
        <v>37.5</v>
      </c>
      <c r="H276" s="55">
        <v>35.377358490566039</v>
      </c>
      <c r="I276" s="56">
        <v>906007</v>
      </c>
      <c r="L276" s="27" t="s">
        <v>243</v>
      </c>
      <c r="M276" s="27" t="s">
        <v>29</v>
      </c>
    </row>
    <row r="277" spans="1:13" x14ac:dyDescent="0.25">
      <c r="A277" s="39">
        <v>125138</v>
      </c>
      <c r="B277" s="4" t="str">
        <f t="shared" si="2"/>
        <v xml:space="preserve"> plate Stomahésive® ULTRA 38 mm</v>
      </c>
      <c r="D277" s="56" t="s">
        <v>37</v>
      </c>
      <c r="E277" s="56" t="s">
        <v>2</v>
      </c>
      <c r="F277" s="61">
        <v>5</v>
      </c>
      <c r="G277" s="55">
        <v>37.5</v>
      </c>
      <c r="H277" s="55">
        <v>35.377358490566039</v>
      </c>
      <c r="I277" s="56">
        <v>906007</v>
      </c>
      <c r="L277" s="27" t="s">
        <v>243</v>
      </c>
      <c r="M277" s="27" t="s">
        <v>31</v>
      </c>
    </row>
    <row r="278" spans="1:13" x14ac:dyDescent="0.25">
      <c r="A278" s="39">
        <v>125139</v>
      </c>
      <c r="B278" s="4" t="str">
        <f t="shared" si="2"/>
        <v xml:space="preserve"> plate Stomahésive® ULTRA 45 mm</v>
      </c>
      <c r="D278" s="56" t="s">
        <v>37</v>
      </c>
      <c r="E278" s="56" t="s">
        <v>2</v>
      </c>
      <c r="F278" s="61">
        <v>5</v>
      </c>
      <c r="G278" s="55">
        <v>37.5</v>
      </c>
      <c r="H278" s="55">
        <v>35.377358490566039</v>
      </c>
      <c r="I278" s="56">
        <v>906007</v>
      </c>
      <c r="L278" s="27" t="s">
        <v>243</v>
      </c>
      <c r="M278" s="27" t="s">
        <v>32</v>
      </c>
    </row>
    <row r="279" spans="1:13" x14ac:dyDescent="0.25">
      <c r="A279" s="39">
        <v>125140</v>
      </c>
      <c r="B279" s="4" t="str">
        <f t="shared" si="2"/>
        <v xml:space="preserve"> plate Stomahésive® ULTRA 57 mm</v>
      </c>
      <c r="D279" s="56" t="s">
        <v>37</v>
      </c>
      <c r="E279" s="56" t="s">
        <v>2</v>
      </c>
      <c r="F279" s="61">
        <v>5</v>
      </c>
      <c r="G279" s="55">
        <v>37.5</v>
      </c>
      <c r="H279" s="55">
        <v>35.377358490566039</v>
      </c>
      <c r="I279" s="56">
        <v>906007</v>
      </c>
      <c r="L279" s="27" t="s">
        <v>243</v>
      </c>
      <c r="M279" s="27" t="s">
        <v>33</v>
      </c>
    </row>
    <row r="280" spans="1:13" x14ac:dyDescent="0.25">
      <c r="A280" s="39">
        <v>125141</v>
      </c>
      <c r="B280" s="4" t="str">
        <f t="shared" si="2"/>
        <v xml:space="preserve"> plate Stomahésive® ULTRA 70 mm</v>
      </c>
      <c r="D280" s="56" t="s">
        <v>37</v>
      </c>
      <c r="E280" s="56" t="s">
        <v>2</v>
      </c>
      <c r="F280" s="61">
        <v>5</v>
      </c>
      <c r="G280" s="55">
        <v>37.5</v>
      </c>
      <c r="H280" s="55">
        <v>35.377358490566039</v>
      </c>
      <c r="I280" s="56">
        <v>906007</v>
      </c>
      <c r="L280" s="27" t="s">
        <v>243</v>
      </c>
      <c r="M280" s="27" t="s">
        <v>34</v>
      </c>
    </row>
    <row r="281" spans="1:13" x14ac:dyDescent="0.25">
      <c r="A281" s="39">
        <v>125132</v>
      </c>
      <c r="B281" s="4" t="str">
        <f t="shared" si="2"/>
        <v>Stomahésive® flexible avec adhésif microporeux 32 mm</v>
      </c>
      <c r="D281" s="56" t="s">
        <v>37</v>
      </c>
      <c r="E281" s="56" t="s">
        <v>2</v>
      </c>
      <c r="F281" s="61">
        <v>5</v>
      </c>
      <c r="G281" s="55">
        <v>37.5</v>
      </c>
      <c r="H281" s="55">
        <v>35.377358490566039</v>
      </c>
      <c r="I281" s="56">
        <v>906007</v>
      </c>
      <c r="L281" s="27" t="s">
        <v>244</v>
      </c>
      <c r="M281" s="27" t="s">
        <v>29</v>
      </c>
    </row>
    <row r="282" spans="1:13" x14ac:dyDescent="0.25">
      <c r="A282" s="39">
        <v>125133</v>
      </c>
      <c r="B282" s="4" t="str">
        <f t="shared" si="2"/>
        <v>COMBIHESIVE WFR IIS FLEX 38MM (1X5PK)BE 38 mm</v>
      </c>
      <c r="D282" s="56" t="s">
        <v>37</v>
      </c>
      <c r="E282" s="56" t="s">
        <v>2</v>
      </c>
      <c r="F282" s="61">
        <v>5</v>
      </c>
      <c r="G282" s="55">
        <v>37.5</v>
      </c>
      <c r="H282" s="55">
        <v>35.377358490566039</v>
      </c>
      <c r="I282" s="56">
        <v>906007</v>
      </c>
      <c r="L282" s="27" t="s">
        <v>53</v>
      </c>
      <c r="M282" s="27" t="s">
        <v>31</v>
      </c>
    </row>
    <row r="283" spans="1:13" x14ac:dyDescent="0.25">
      <c r="A283" s="39">
        <v>125134</v>
      </c>
      <c r="B283" s="4" t="str">
        <f t="shared" si="2"/>
        <v>COMBIHESIVE WFR IIS FLEX 45MM (1X5PK)BE 45 mm</v>
      </c>
      <c r="D283" s="56" t="s">
        <v>37</v>
      </c>
      <c r="E283" s="56" t="s">
        <v>2</v>
      </c>
      <c r="F283" s="61">
        <v>5</v>
      </c>
      <c r="G283" s="55">
        <v>37.5</v>
      </c>
      <c r="H283" s="55">
        <v>35.377358490566039</v>
      </c>
      <c r="I283" s="56">
        <v>906007</v>
      </c>
      <c r="L283" s="27" t="s">
        <v>54</v>
      </c>
      <c r="M283" s="27" t="s">
        <v>32</v>
      </c>
    </row>
    <row r="284" spans="1:13" x14ac:dyDescent="0.25">
      <c r="A284" s="39">
        <v>125135</v>
      </c>
      <c r="B284" s="4" t="str">
        <f t="shared" si="2"/>
        <v>COMBIHESIVE WFR IIS FLEX 57MM (1X5PK)BE 57 mm</v>
      </c>
      <c r="D284" s="56" t="s">
        <v>37</v>
      </c>
      <c r="E284" s="56" t="s">
        <v>2</v>
      </c>
      <c r="F284" s="61">
        <v>5</v>
      </c>
      <c r="G284" s="55">
        <v>37.5</v>
      </c>
      <c r="H284" s="55">
        <v>35.377358490566039</v>
      </c>
      <c r="I284" s="56">
        <v>906007</v>
      </c>
      <c r="L284" s="27" t="s">
        <v>55</v>
      </c>
      <c r="M284" s="27" t="s">
        <v>33</v>
      </c>
    </row>
    <row r="285" spans="1:13" x14ac:dyDescent="0.25">
      <c r="A285" s="39">
        <v>125136</v>
      </c>
      <c r="B285" s="4" t="str">
        <f t="shared" si="2"/>
        <v>COMBIHESIVE WFR IIS FLEX 70MM (1X5PK)BE 70 mm</v>
      </c>
      <c r="D285" s="56" t="s">
        <v>37</v>
      </c>
      <c r="E285" s="56" t="s">
        <v>2</v>
      </c>
      <c r="F285" s="61">
        <v>5</v>
      </c>
      <c r="G285" s="55">
        <v>37.5</v>
      </c>
      <c r="H285" s="55">
        <v>35.377358490566039</v>
      </c>
      <c r="I285" s="56">
        <v>906007</v>
      </c>
      <c r="L285" s="27" t="s">
        <v>56</v>
      </c>
      <c r="M285" s="27" t="s">
        <v>34</v>
      </c>
    </row>
    <row r="286" spans="1:13" x14ac:dyDescent="0.25">
      <c r="A286" s="39">
        <v>405100</v>
      </c>
      <c r="B286" s="4" t="str">
        <f t="shared" si="2"/>
        <v>Stomahésive® flexible avec adhésif hydrocolloïde 38 mm</v>
      </c>
      <c r="D286" s="56" t="s">
        <v>37</v>
      </c>
      <c r="E286" s="56" t="s">
        <v>2</v>
      </c>
      <c r="F286" s="61">
        <v>5</v>
      </c>
      <c r="G286" s="55">
        <v>37.5</v>
      </c>
      <c r="H286" s="55">
        <v>35.377358490566039</v>
      </c>
      <c r="I286" s="56">
        <v>906007</v>
      </c>
      <c r="L286" s="27" t="s">
        <v>245</v>
      </c>
      <c r="M286" s="61" t="s">
        <v>31</v>
      </c>
    </row>
    <row r="287" spans="1:13" x14ac:dyDescent="0.25">
      <c r="A287" s="39">
        <v>405101</v>
      </c>
      <c r="B287" s="4" t="str">
        <f t="shared" si="2"/>
        <v>Stomahésive® flexible avec adhésif hydrocolloïde 45 mm</v>
      </c>
      <c r="D287" s="56" t="s">
        <v>37</v>
      </c>
      <c r="E287" s="56" t="s">
        <v>2</v>
      </c>
      <c r="F287" s="61">
        <v>5</v>
      </c>
      <c r="G287" s="55">
        <v>37.5</v>
      </c>
      <c r="H287" s="55">
        <v>35.377358490566039</v>
      </c>
      <c r="I287" s="56">
        <v>906007</v>
      </c>
      <c r="L287" s="27" t="s">
        <v>245</v>
      </c>
      <c r="M287" s="61" t="s">
        <v>32</v>
      </c>
    </row>
    <row r="288" spans="1:13" x14ac:dyDescent="0.25">
      <c r="A288" s="39">
        <v>405102</v>
      </c>
      <c r="B288" s="4" t="str">
        <f t="shared" si="2"/>
        <v>Stomahésive® flexible avec adhésif hydrocolloïde 57 mm</v>
      </c>
      <c r="D288" s="56" t="s">
        <v>37</v>
      </c>
      <c r="E288" s="56" t="s">
        <v>2</v>
      </c>
      <c r="F288" s="61">
        <v>5</v>
      </c>
      <c r="G288" s="55">
        <v>37.5</v>
      </c>
      <c r="H288" s="55">
        <v>35.377358490566039</v>
      </c>
      <c r="I288" s="56">
        <v>906007</v>
      </c>
      <c r="L288" s="27" t="s">
        <v>245</v>
      </c>
      <c r="M288" s="61" t="s">
        <v>33</v>
      </c>
    </row>
    <row r="289" spans="1:13" x14ac:dyDescent="0.25">
      <c r="A289" s="39">
        <v>405103</v>
      </c>
      <c r="B289" s="4" t="str">
        <f t="shared" si="2"/>
        <v>Stomahésive® flexible avec adhésif hydrocolloïde 70 mm</v>
      </c>
      <c r="D289" s="56" t="s">
        <v>37</v>
      </c>
      <c r="E289" s="56" t="s">
        <v>2</v>
      </c>
      <c r="F289" s="61">
        <v>5</v>
      </c>
      <c r="G289" s="55">
        <v>37.5</v>
      </c>
      <c r="H289" s="55">
        <v>35.377358490566039</v>
      </c>
      <c r="I289" s="56">
        <v>906007</v>
      </c>
      <c r="L289" s="27" t="s">
        <v>245</v>
      </c>
      <c r="M289" s="61" t="s">
        <v>34</v>
      </c>
    </row>
    <row r="290" spans="1:13" x14ac:dyDescent="0.25">
      <c r="A290" s="39">
        <v>125028</v>
      </c>
      <c r="B290" s="4" t="str">
        <f t="shared" si="2"/>
        <v xml:space="preserve"> Durahesive® et adhésif microporeux pour stomies rétractées  19/45 mm</v>
      </c>
      <c r="D290" s="56" t="s">
        <v>37</v>
      </c>
      <c r="E290" s="56" t="s">
        <v>3</v>
      </c>
      <c r="F290" s="61">
        <v>5</v>
      </c>
      <c r="G290" s="55">
        <v>51</v>
      </c>
      <c r="H290" s="55">
        <v>48.113207547169807</v>
      </c>
      <c r="I290" s="56">
        <v>906008</v>
      </c>
      <c r="L290" s="27" t="s">
        <v>246</v>
      </c>
      <c r="M290" s="27" t="s">
        <v>174</v>
      </c>
    </row>
    <row r="291" spans="1:13" x14ac:dyDescent="0.25">
      <c r="A291" s="39">
        <v>125029</v>
      </c>
      <c r="B291" s="4" t="str">
        <f t="shared" si="2"/>
        <v xml:space="preserve"> Durahesive® et adhésif microporeux pour stomies rétractées  22/45 mm</v>
      </c>
      <c r="D291" s="56" t="s">
        <v>37</v>
      </c>
      <c r="E291" s="56" t="s">
        <v>3</v>
      </c>
      <c r="F291" s="61">
        <v>5</v>
      </c>
      <c r="G291" s="55">
        <v>51</v>
      </c>
      <c r="H291" s="55">
        <v>48.113207547169807</v>
      </c>
      <c r="I291" s="56">
        <v>906008</v>
      </c>
      <c r="L291" s="27" t="s">
        <v>246</v>
      </c>
      <c r="M291" s="27" t="s">
        <v>175</v>
      </c>
    </row>
    <row r="292" spans="1:13" x14ac:dyDescent="0.25">
      <c r="A292" s="39">
        <v>125030</v>
      </c>
      <c r="B292" s="4" t="str">
        <f t="shared" si="2"/>
        <v xml:space="preserve"> Durahesive® et adhésif microporeux pour stomies rétractées  25/45 mm</v>
      </c>
      <c r="D292" s="56" t="s">
        <v>37</v>
      </c>
      <c r="E292" s="56" t="s">
        <v>3</v>
      </c>
      <c r="F292" s="61">
        <v>5</v>
      </c>
      <c r="G292" s="55">
        <v>51</v>
      </c>
      <c r="H292" s="55">
        <v>48.113207547169807</v>
      </c>
      <c r="I292" s="56">
        <v>906008</v>
      </c>
      <c r="L292" s="27" t="s">
        <v>246</v>
      </c>
      <c r="M292" s="27" t="s">
        <v>176</v>
      </c>
    </row>
    <row r="293" spans="1:13" x14ac:dyDescent="0.25">
      <c r="A293" s="39">
        <v>125031</v>
      </c>
      <c r="B293" s="4" t="str">
        <f t="shared" si="2"/>
        <v xml:space="preserve"> Durahesive® et adhésif microporeux pour stomies rétractées  28/45 mm</v>
      </c>
      <c r="D293" s="56" t="s">
        <v>37</v>
      </c>
      <c r="E293" s="56" t="s">
        <v>3</v>
      </c>
      <c r="F293" s="61">
        <v>5</v>
      </c>
      <c r="G293" s="55">
        <v>51</v>
      </c>
      <c r="H293" s="55">
        <v>48.113207547169807</v>
      </c>
      <c r="I293" s="56">
        <v>906008</v>
      </c>
      <c r="L293" s="27" t="s">
        <v>246</v>
      </c>
      <c r="M293" s="27" t="s">
        <v>177</v>
      </c>
    </row>
    <row r="294" spans="1:13" x14ac:dyDescent="0.25">
      <c r="A294" s="39">
        <v>125032</v>
      </c>
      <c r="B294" s="4" t="str">
        <f t="shared" si="2"/>
        <v xml:space="preserve"> Durahesive® et adhésif microporeux pour stomies rétractées  32/45 mm</v>
      </c>
      <c r="D294" s="56" t="s">
        <v>37</v>
      </c>
      <c r="E294" s="56" t="s">
        <v>3</v>
      </c>
      <c r="F294" s="61">
        <v>5</v>
      </c>
      <c r="G294" s="55">
        <v>51</v>
      </c>
      <c r="H294" s="55">
        <v>48.113207547169807</v>
      </c>
      <c r="I294" s="56">
        <v>906008</v>
      </c>
      <c r="L294" s="27" t="s">
        <v>246</v>
      </c>
      <c r="M294" s="27" t="s">
        <v>178</v>
      </c>
    </row>
    <row r="295" spans="1:13" x14ac:dyDescent="0.25">
      <c r="A295" s="39">
        <v>125033</v>
      </c>
      <c r="B295" s="4" t="str">
        <f t="shared" si="2"/>
        <v xml:space="preserve"> Durahesive® et adhésif microporeux pour stomies rétractées  35/45 mm</v>
      </c>
      <c r="D295" s="56" t="s">
        <v>37</v>
      </c>
      <c r="E295" s="56" t="s">
        <v>3</v>
      </c>
      <c r="F295" s="61">
        <v>5</v>
      </c>
      <c r="G295" s="55">
        <v>51</v>
      </c>
      <c r="H295" s="55">
        <v>48.113207547169807</v>
      </c>
      <c r="I295" s="56">
        <v>906008</v>
      </c>
      <c r="L295" s="27" t="s">
        <v>246</v>
      </c>
      <c r="M295" s="27" t="s">
        <v>179</v>
      </c>
    </row>
    <row r="296" spans="1:13" x14ac:dyDescent="0.25">
      <c r="A296" s="39">
        <v>125034</v>
      </c>
      <c r="B296" s="4" t="str">
        <f t="shared" si="2"/>
        <v xml:space="preserve"> Durahesive® et adhésif microporeux pour stomies rétractées  38/57 mm</v>
      </c>
      <c r="D296" s="56" t="s">
        <v>37</v>
      </c>
      <c r="E296" s="56" t="s">
        <v>3</v>
      </c>
      <c r="F296" s="61">
        <v>5</v>
      </c>
      <c r="G296" s="55">
        <v>51</v>
      </c>
      <c r="H296" s="55">
        <v>48.113207547169807</v>
      </c>
      <c r="I296" s="56">
        <v>906008</v>
      </c>
      <c r="L296" s="27" t="s">
        <v>246</v>
      </c>
      <c r="M296" s="27" t="s">
        <v>180</v>
      </c>
    </row>
    <row r="297" spans="1:13" x14ac:dyDescent="0.25">
      <c r="A297" s="39">
        <v>125035</v>
      </c>
      <c r="B297" s="4" t="str">
        <f t="shared" si="2"/>
        <v xml:space="preserve"> Durahesive® et adhésif microporeux pour stomies rétractées  41/57 mm</v>
      </c>
      <c r="D297" s="56" t="s">
        <v>37</v>
      </c>
      <c r="E297" s="56" t="s">
        <v>3</v>
      </c>
      <c r="F297" s="61">
        <v>5</v>
      </c>
      <c r="G297" s="55">
        <v>51</v>
      </c>
      <c r="H297" s="55">
        <v>48.113207547169807</v>
      </c>
      <c r="I297" s="56">
        <v>906008</v>
      </c>
      <c r="L297" s="27" t="s">
        <v>246</v>
      </c>
      <c r="M297" s="27" t="s">
        <v>181</v>
      </c>
    </row>
    <row r="298" spans="1:13" x14ac:dyDescent="0.25">
      <c r="A298" s="39">
        <v>402516</v>
      </c>
      <c r="B298" s="4" t="str">
        <f t="shared" si="2"/>
        <v>Poche fermée OPAQUE 38 mm</v>
      </c>
      <c r="D298" s="57" t="s">
        <v>4</v>
      </c>
      <c r="E298" s="56" t="s">
        <v>14</v>
      </c>
      <c r="F298" s="61">
        <v>30</v>
      </c>
      <c r="G298" s="55">
        <v>59.4</v>
      </c>
      <c r="H298" s="55">
        <v>56.037735849056595</v>
      </c>
      <c r="I298" s="57">
        <v>906009</v>
      </c>
      <c r="L298" s="27" t="s">
        <v>247</v>
      </c>
      <c r="M298" s="27" t="s">
        <v>31</v>
      </c>
    </row>
    <row r="299" spans="1:13" x14ac:dyDescent="0.25">
      <c r="A299" s="39">
        <v>402517</v>
      </c>
      <c r="B299" s="4" t="str">
        <f t="shared" si="2"/>
        <v>Poche fermée OPAQUE 45 mm</v>
      </c>
      <c r="D299" s="57" t="s">
        <v>4</v>
      </c>
      <c r="E299" s="56" t="s">
        <v>14</v>
      </c>
      <c r="F299" s="61">
        <v>30</v>
      </c>
      <c r="G299" s="55">
        <v>59.4</v>
      </c>
      <c r="H299" s="55">
        <v>56.037735849056595</v>
      </c>
      <c r="I299" s="57">
        <v>906009</v>
      </c>
      <c r="L299" s="27" t="s">
        <v>247</v>
      </c>
      <c r="M299" s="27" t="s">
        <v>32</v>
      </c>
    </row>
    <row r="300" spans="1:13" x14ac:dyDescent="0.25">
      <c r="A300" s="39">
        <v>402518</v>
      </c>
      <c r="B300" s="4" t="str">
        <f t="shared" si="2"/>
        <v>Poche fermée OPAQUE 57 mm</v>
      </c>
      <c r="D300" s="57" t="s">
        <v>4</v>
      </c>
      <c r="E300" s="56" t="s">
        <v>14</v>
      </c>
      <c r="F300" s="61">
        <v>30</v>
      </c>
      <c r="G300" s="55">
        <v>59.4</v>
      </c>
      <c r="H300" s="55">
        <v>56.037735849056595</v>
      </c>
      <c r="I300" s="57">
        <v>906009</v>
      </c>
      <c r="L300" s="27" t="s">
        <v>247</v>
      </c>
      <c r="M300" s="27" t="s">
        <v>33</v>
      </c>
    </row>
    <row r="301" spans="1:13" x14ac:dyDescent="0.25">
      <c r="A301" s="39">
        <v>402519</v>
      </c>
      <c r="B301" s="4" t="str">
        <f t="shared" si="2"/>
        <v>Poche fermée OPAQUE 70 mm</v>
      </c>
      <c r="D301" s="57" t="s">
        <v>4</v>
      </c>
      <c r="E301" s="56" t="s">
        <v>14</v>
      </c>
      <c r="F301" s="61">
        <v>30</v>
      </c>
      <c r="G301" s="55">
        <v>59.4</v>
      </c>
      <c r="H301" s="55">
        <v>56.037735849056595</v>
      </c>
      <c r="I301" s="57">
        <v>906009</v>
      </c>
      <c r="L301" s="27" t="s">
        <v>247</v>
      </c>
      <c r="M301" s="27" t="s">
        <v>34</v>
      </c>
    </row>
    <row r="302" spans="1:13" x14ac:dyDescent="0.25">
      <c r="A302" s="39">
        <v>402521</v>
      </c>
      <c r="B302" s="4" t="str">
        <f t="shared" si="2"/>
        <v>Poche fermée OPAQUE avec filtre intégré 32 mm</v>
      </c>
      <c r="D302" s="57" t="s">
        <v>4</v>
      </c>
      <c r="E302" s="56" t="s">
        <v>14</v>
      </c>
      <c r="F302" s="61">
        <v>30</v>
      </c>
      <c r="G302" s="55">
        <v>59.4</v>
      </c>
      <c r="H302" s="55">
        <v>56.037735849056595</v>
      </c>
      <c r="I302" s="57">
        <v>906009</v>
      </c>
      <c r="L302" s="27" t="s">
        <v>234</v>
      </c>
      <c r="M302" s="27" t="s">
        <v>29</v>
      </c>
    </row>
    <row r="303" spans="1:13" x14ac:dyDescent="0.25">
      <c r="A303" s="39">
        <v>402522</v>
      </c>
      <c r="B303" s="4" t="str">
        <f t="shared" si="2"/>
        <v>Poche fermée OPAQUE avec filtre intégré 38 mm</v>
      </c>
      <c r="D303" s="57" t="s">
        <v>4</v>
      </c>
      <c r="E303" s="56" t="s">
        <v>14</v>
      </c>
      <c r="F303" s="61">
        <v>30</v>
      </c>
      <c r="G303" s="55">
        <v>59.4</v>
      </c>
      <c r="H303" s="55">
        <v>56.037735849056595</v>
      </c>
      <c r="I303" s="57">
        <v>906009</v>
      </c>
      <c r="L303" s="27" t="s">
        <v>234</v>
      </c>
      <c r="M303" s="27" t="s">
        <v>31</v>
      </c>
    </row>
    <row r="304" spans="1:13" x14ac:dyDescent="0.25">
      <c r="A304" s="39">
        <v>402523</v>
      </c>
      <c r="B304" s="4" t="str">
        <f t="shared" si="2"/>
        <v>Poche fermée OPAQUE avec filtre intégré 45 mm</v>
      </c>
      <c r="D304" s="57" t="s">
        <v>4</v>
      </c>
      <c r="E304" s="56" t="s">
        <v>14</v>
      </c>
      <c r="F304" s="61">
        <v>30</v>
      </c>
      <c r="G304" s="55">
        <v>59.4</v>
      </c>
      <c r="H304" s="55">
        <v>56.037735849056595</v>
      </c>
      <c r="I304" s="57">
        <v>906009</v>
      </c>
      <c r="L304" s="27" t="s">
        <v>234</v>
      </c>
      <c r="M304" s="27" t="s">
        <v>32</v>
      </c>
    </row>
    <row r="305" spans="1:13" x14ac:dyDescent="0.25">
      <c r="A305" s="39">
        <v>402524</v>
      </c>
      <c r="B305" s="4" t="str">
        <f t="shared" si="2"/>
        <v>Poche fermée OPAQUE avec filtre intégré 57 mm</v>
      </c>
      <c r="D305" s="57" t="s">
        <v>4</v>
      </c>
      <c r="E305" s="56" t="s">
        <v>14</v>
      </c>
      <c r="F305" s="61">
        <v>30</v>
      </c>
      <c r="G305" s="55">
        <v>59.4</v>
      </c>
      <c r="H305" s="55">
        <v>56.037735849056595</v>
      </c>
      <c r="I305" s="57">
        <v>906009</v>
      </c>
      <c r="L305" s="27" t="s">
        <v>234</v>
      </c>
      <c r="M305" s="27" t="s">
        <v>33</v>
      </c>
    </row>
    <row r="306" spans="1:13" x14ac:dyDescent="0.25">
      <c r="A306" s="39">
        <v>402525</v>
      </c>
      <c r="B306" s="4" t="str">
        <f t="shared" si="2"/>
        <v>Poche fermée OPAQUE avec filtre intégré 70 mm</v>
      </c>
      <c r="D306" s="57" t="s">
        <v>4</v>
      </c>
      <c r="E306" s="56" t="s">
        <v>14</v>
      </c>
      <c r="F306" s="61">
        <v>30</v>
      </c>
      <c r="G306" s="55">
        <v>59.4</v>
      </c>
      <c r="H306" s="55">
        <v>56.037735849056595</v>
      </c>
      <c r="I306" s="57">
        <v>906009</v>
      </c>
      <c r="L306" s="27" t="s">
        <v>234</v>
      </c>
      <c r="M306" s="27" t="s">
        <v>34</v>
      </c>
    </row>
    <row r="307" spans="1:13" x14ac:dyDescent="0.25">
      <c r="A307" s="39">
        <v>402511</v>
      </c>
      <c r="B307" s="4" t="str">
        <f t="shared" si="2"/>
        <v>Poche fermée MINI, OPAQUE 45 mm</v>
      </c>
      <c r="D307" s="57" t="s">
        <v>4</v>
      </c>
      <c r="E307" s="56" t="s">
        <v>14</v>
      </c>
      <c r="F307" s="61">
        <v>20</v>
      </c>
      <c r="G307" s="55">
        <v>39.6</v>
      </c>
      <c r="H307" s="55">
        <v>37.35849056603773</v>
      </c>
      <c r="I307" s="57">
        <v>906009</v>
      </c>
      <c r="L307" s="27" t="s">
        <v>248</v>
      </c>
      <c r="M307" s="27" t="s">
        <v>32</v>
      </c>
    </row>
    <row r="308" spans="1:13" x14ac:dyDescent="0.25">
      <c r="A308" s="39">
        <v>400968</v>
      </c>
      <c r="B308" s="4" t="str">
        <f t="shared" si="2"/>
        <v>Poche vidable TRANSPARENTE avec clamp 45 mm</v>
      </c>
      <c r="D308" s="56" t="s">
        <v>51</v>
      </c>
      <c r="E308" s="56" t="s">
        <v>14</v>
      </c>
      <c r="F308" s="61">
        <v>10</v>
      </c>
      <c r="G308" s="55">
        <v>19.399999999999999</v>
      </c>
      <c r="H308" s="55">
        <v>18.301886792452827</v>
      </c>
      <c r="I308" s="56">
        <v>906010</v>
      </c>
      <c r="L308" s="27" t="s">
        <v>249</v>
      </c>
      <c r="M308" s="27" t="s">
        <v>32</v>
      </c>
    </row>
    <row r="309" spans="1:13" x14ac:dyDescent="0.25">
      <c r="A309" s="39">
        <v>400969</v>
      </c>
      <c r="B309" s="4" t="str">
        <f t="shared" si="2"/>
        <v>Poche vidable TRANSPARENTE avec clamp 57 mm</v>
      </c>
      <c r="D309" s="56" t="s">
        <v>51</v>
      </c>
      <c r="E309" s="56" t="s">
        <v>14</v>
      </c>
      <c r="F309" s="61">
        <v>10</v>
      </c>
      <c r="G309" s="55">
        <v>19.399999999999999</v>
      </c>
      <c r="H309" s="55">
        <v>18.301886792452827</v>
      </c>
      <c r="I309" s="56">
        <v>906010</v>
      </c>
      <c r="L309" s="27" t="s">
        <v>249</v>
      </c>
      <c r="M309" s="27" t="s">
        <v>33</v>
      </c>
    </row>
    <row r="310" spans="1:13" x14ac:dyDescent="0.25">
      <c r="A310" s="39">
        <v>400970</v>
      </c>
      <c r="B310" s="4" t="str">
        <f t="shared" si="2"/>
        <v>Poche vidable TRANSPARENTE avec clamp 70 mm</v>
      </c>
      <c r="D310" s="56" t="s">
        <v>51</v>
      </c>
      <c r="E310" s="56" t="s">
        <v>14</v>
      </c>
      <c r="F310" s="61">
        <v>10</v>
      </c>
      <c r="G310" s="55">
        <v>19.399999999999999</v>
      </c>
      <c r="H310" s="55">
        <v>18.301886792452827</v>
      </c>
      <c r="I310" s="56">
        <v>906010</v>
      </c>
      <c r="L310" s="27" t="s">
        <v>249</v>
      </c>
      <c r="M310" s="27" t="s">
        <v>34</v>
      </c>
    </row>
    <row r="311" spans="1:13" x14ac:dyDescent="0.25">
      <c r="A311" s="39">
        <v>400972</v>
      </c>
      <c r="B311" s="4" t="str">
        <f t="shared" si="2"/>
        <v>Poche vidable OPAQUE avec clamp  32 mm</v>
      </c>
      <c r="D311" s="56" t="s">
        <v>51</v>
      </c>
      <c r="E311" s="56" t="s">
        <v>14</v>
      </c>
      <c r="F311" s="61">
        <v>10</v>
      </c>
      <c r="G311" s="55">
        <v>19.399999999999999</v>
      </c>
      <c r="H311" s="55">
        <v>18.301886792452827</v>
      </c>
      <c r="I311" s="56">
        <v>906010</v>
      </c>
      <c r="L311" s="27" t="s">
        <v>250</v>
      </c>
      <c r="M311" s="27" t="s">
        <v>29</v>
      </c>
    </row>
    <row r="312" spans="1:13" x14ac:dyDescent="0.25">
      <c r="A312" s="39">
        <v>400973</v>
      </c>
      <c r="B312" s="4" t="str">
        <f t="shared" si="2"/>
        <v>Poche vidable OPAQUE avec clamp  38 mm</v>
      </c>
      <c r="D312" s="56" t="s">
        <v>51</v>
      </c>
      <c r="E312" s="56" t="s">
        <v>14</v>
      </c>
      <c r="F312" s="61">
        <v>10</v>
      </c>
      <c r="G312" s="55">
        <v>19.399999999999999</v>
      </c>
      <c r="H312" s="55">
        <v>18.301886792452827</v>
      </c>
      <c r="I312" s="56">
        <v>906010</v>
      </c>
      <c r="L312" s="27" t="s">
        <v>250</v>
      </c>
      <c r="M312" s="27" t="s">
        <v>31</v>
      </c>
    </row>
    <row r="313" spans="1:13" x14ac:dyDescent="0.25">
      <c r="A313" s="39">
        <v>400974</v>
      </c>
      <c r="B313" s="4" t="str">
        <f t="shared" si="2"/>
        <v>Poche vidable OPAQUE avec clamp  45 mm</v>
      </c>
      <c r="D313" s="56" t="s">
        <v>51</v>
      </c>
      <c r="E313" s="56" t="s">
        <v>14</v>
      </c>
      <c r="F313" s="61">
        <v>10</v>
      </c>
      <c r="G313" s="55">
        <v>19.399999999999999</v>
      </c>
      <c r="H313" s="55">
        <v>18.301886792452827</v>
      </c>
      <c r="I313" s="56">
        <v>906010</v>
      </c>
      <c r="L313" s="27" t="s">
        <v>250</v>
      </c>
      <c r="M313" s="27" t="s">
        <v>32</v>
      </c>
    </row>
    <row r="314" spans="1:13" x14ac:dyDescent="0.25">
      <c r="A314" s="39">
        <v>400975</v>
      </c>
      <c r="B314" s="4" t="str">
        <f t="shared" si="2"/>
        <v>Poche vidable OPAQUE avec clamp  57 mm</v>
      </c>
      <c r="D314" s="56" t="s">
        <v>51</v>
      </c>
      <c r="E314" s="56" t="s">
        <v>14</v>
      </c>
      <c r="F314" s="61">
        <v>10</v>
      </c>
      <c r="G314" s="55">
        <v>19.399999999999999</v>
      </c>
      <c r="H314" s="55">
        <v>18.301886792452827</v>
      </c>
      <c r="I314" s="56">
        <v>906010</v>
      </c>
      <c r="L314" s="27" t="s">
        <v>250</v>
      </c>
      <c r="M314" s="27" t="s">
        <v>33</v>
      </c>
    </row>
    <row r="315" spans="1:13" x14ac:dyDescent="0.25">
      <c r="A315" s="39">
        <v>400976</v>
      </c>
      <c r="B315" s="4" t="str">
        <f t="shared" si="2"/>
        <v>Poche vidable OPAQUE avec clamp  70 mm</v>
      </c>
      <c r="D315" s="56" t="s">
        <v>51</v>
      </c>
      <c r="E315" s="56" t="s">
        <v>14</v>
      </c>
      <c r="F315" s="61">
        <v>10</v>
      </c>
      <c r="G315" s="55">
        <v>19.399999999999999</v>
      </c>
      <c r="H315" s="55">
        <v>18.301886792452827</v>
      </c>
      <c r="I315" s="56">
        <v>906010</v>
      </c>
      <c r="L315" s="27" t="s">
        <v>250</v>
      </c>
      <c r="M315" s="27" t="s">
        <v>34</v>
      </c>
    </row>
    <row r="316" spans="1:13" x14ac:dyDescent="0.25">
      <c r="A316" s="39">
        <v>400980</v>
      </c>
      <c r="B316" s="4" t="str">
        <f t="shared" si="2"/>
        <v>Poche vidable MINI OPAQUE avec clamp 45 mm</v>
      </c>
      <c r="D316" s="56" t="s">
        <v>51</v>
      </c>
      <c r="E316" s="56" t="s">
        <v>14</v>
      </c>
      <c r="F316" s="61">
        <v>10</v>
      </c>
      <c r="G316" s="55">
        <v>19.399999999999999</v>
      </c>
      <c r="H316" s="55">
        <v>18.301886792452827</v>
      </c>
      <c r="I316" s="56">
        <v>906010</v>
      </c>
      <c r="L316" s="27" t="s">
        <v>251</v>
      </c>
      <c r="M316" s="27" t="s">
        <v>32</v>
      </c>
    </row>
    <row r="317" spans="1:13" x14ac:dyDescent="0.25">
      <c r="A317" s="39">
        <v>411396</v>
      </c>
      <c r="B317" s="4" t="str">
        <f t="shared" si="2"/>
        <v>Poche vidable TRANSPARENTE avec fermeture invisiclose® et filtre intégré 45 mm</v>
      </c>
      <c r="D317" s="56" t="s">
        <v>51</v>
      </c>
      <c r="E317" s="56" t="s">
        <v>14</v>
      </c>
      <c r="F317" s="61">
        <v>10</v>
      </c>
      <c r="G317" s="55">
        <v>19.399999999999999</v>
      </c>
      <c r="H317" s="55">
        <v>18.301886792452827</v>
      </c>
      <c r="I317" s="56">
        <v>906010</v>
      </c>
      <c r="L317" s="27" t="s">
        <v>252</v>
      </c>
      <c r="M317" s="27" t="s">
        <v>32</v>
      </c>
    </row>
    <row r="318" spans="1:13" x14ac:dyDescent="0.25">
      <c r="A318" s="39">
        <v>411397</v>
      </c>
      <c r="B318" s="4" t="str">
        <f t="shared" si="2"/>
        <v>Poche vidable TRANSPARENTE avec fermeture invisiclose® et filtre intégré 57 mm</v>
      </c>
      <c r="D318" s="56" t="s">
        <v>51</v>
      </c>
      <c r="E318" s="56" t="s">
        <v>14</v>
      </c>
      <c r="F318" s="61">
        <v>10</v>
      </c>
      <c r="G318" s="55">
        <v>19.399999999999999</v>
      </c>
      <c r="H318" s="55">
        <v>18.301886792452827</v>
      </c>
      <c r="I318" s="56">
        <v>906010</v>
      </c>
      <c r="L318" s="27" t="s">
        <v>252</v>
      </c>
      <c r="M318" s="27" t="s">
        <v>33</v>
      </c>
    </row>
    <row r="319" spans="1:13" x14ac:dyDescent="0.25">
      <c r="A319" s="39">
        <v>411398</v>
      </c>
      <c r="B319" s="4" t="str">
        <f t="shared" si="2"/>
        <v>Poche vidable TRANSPARENTE avec fermeture invisiclose® et filtre intégré 70 mm</v>
      </c>
      <c r="D319" s="56" t="s">
        <v>51</v>
      </c>
      <c r="E319" s="56" t="s">
        <v>14</v>
      </c>
      <c r="F319" s="61">
        <v>10</v>
      </c>
      <c r="G319" s="55">
        <v>19.399999999999999</v>
      </c>
      <c r="H319" s="55">
        <v>18.301886792452827</v>
      </c>
      <c r="I319" s="56">
        <v>906010</v>
      </c>
      <c r="L319" s="27" t="s">
        <v>252</v>
      </c>
      <c r="M319" s="27" t="s">
        <v>34</v>
      </c>
    </row>
    <row r="320" spans="1:13" x14ac:dyDescent="0.25">
      <c r="A320" s="39">
        <v>411386</v>
      </c>
      <c r="B320" s="4" t="str">
        <f t="shared" si="2"/>
        <v>Poche vidable OPAQUE avec fermeture invisiclose® et filtre intégré  45 mm</v>
      </c>
      <c r="D320" s="56" t="s">
        <v>51</v>
      </c>
      <c r="E320" s="56" t="s">
        <v>14</v>
      </c>
      <c r="F320" s="61">
        <v>10</v>
      </c>
      <c r="G320" s="55">
        <v>19.399999999999999</v>
      </c>
      <c r="H320" s="55">
        <v>18.301886792452827</v>
      </c>
      <c r="I320" s="56">
        <v>906010</v>
      </c>
      <c r="L320" s="27" t="s">
        <v>253</v>
      </c>
      <c r="M320" s="27" t="s">
        <v>32</v>
      </c>
    </row>
    <row r="321" spans="1:13" x14ac:dyDescent="0.25">
      <c r="A321" s="39">
        <v>411387</v>
      </c>
      <c r="B321" s="4" t="str">
        <f t="shared" si="2"/>
        <v>Poche vidable OPAQUE avec fermeture invisiclose® et filtre intégré  57 mm</v>
      </c>
      <c r="D321" s="56" t="s">
        <v>51</v>
      </c>
      <c r="E321" s="56" t="s">
        <v>14</v>
      </c>
      <c r="F321" s="61">
        <v>10</v>
      </c>
      <c r="G321" s="55">
        <v>19.399999999999999</v>
      </c>
      <c r="H321" s="55">
        <v>18.301886792452827</v>
      </c>
      <c r="I321" s="56">
        <v>906010</v>
      </c>
      <c r="L321" s="27" t="s">
        <v>253</v>
      </c>
      <c r="M321" s="27" t="s">
        <v>33</v>
      </c>
    </row>
    <row r="322" spans="1:13" x14ac:dyDescent="0.25">
      <c r="A322" s="39">
        <v>411388</v>
      </c>
      <c r="B322" s="4" t="str">
        <f t="shared" si="2"/>
        <v>Poche vidable OPAQUE avec fermeture invisiclose® et filtre intégré  70 mm</v>
      </c>
      <c r="D322" s="56" t="s">
        <v>51</v>
      </c>
      <c r="E322" s="56" t="s">
        <v>14</v>
      </c>
      <c r="F322" s="61">
        <v>10</v>
      </c>
      <c r="G322" s="55">
        <v>19.399999999999999</v>
      </c>
      <c r="H322" s="55">
        <v>18.301886792452827</v>
      </c>
      <c r="I322" s="56">
        <v>906010</v>
      </c>
      <c r="L322" s="27" t="s">
        <v>253</v>
      </c>
      <c r="M322" s="27" t="s">
        <v>34</v>
      </c>
    </row>
    <row r="323" spans="1:13" x14ac:dyDescent="0.25">
      <c r="A323" s="39">
        <v>402548</v>
      </c>
      <c r="B323" s="4" t="str">
        <f t="shared" si="2"/>
        <v>Poche pour urostomie avec robinet pliable  32 mm</v>
      </c>
      <c r="D323" s="56" t="s">
        <v>52</v>
      </c>
      <c r="E323" s="56" t="s">
        <v>14</v>
      </c>
      <c r="F323" s="61">
        <v>10</v>
      </c>
      <c r="G323" s="55">
        <v>39</v>
      </c>
      <c r="H323" s="55">
        <v>36.79245283018868</v>
      </c>
      <c r="I323" s="56">
        <v>906011</v>
      </c>
      <c r="L323" s="27" t="s">
        <v>254</v>
      </c>
      <c r="M323" s="27" t="s">
        <v>29</v>
      </c>
    </row>
    <row r="324" spans="1:13" x14ac:dyDescent="0.25">
      <c r="A324" s="39">
        <v>402549</v>
      </c>
      <c r="B324" s="4" t="str">
        <f t="shared" si="2"/>
        <v>Poche pour urostomie avec robinet pliable  38 mm</v>
      </c>
      <c r="D324" s="56" t="s">
        <v>52</v>
      </c>
      <c r="E324" s="56" t="s">
        <v>14</v>
      </c>
      <c r="F324" s="61">
        <v>10</v>
      </c>
      <c r="G324" s="55">
        <v>39</v>
      </c>
      <c r="H324" s="55">
        <v>36.79245283018868</v>
      </c>
      <c r="I324" s="56">
        <v>906011</v>
      </c>
      <c r="L324" s="27" t="s">
        <v>254</v>
      </c>
      <c r="M324" s="27" t="s">
        <v>31</v>
      </c>
    </row>
    <row r="325" spans="1:13" x14ac:dyDescent="0.25">
      <c r="A325" s="39">
        <v>402550</v>
      </c>
      <c r="B325" s="4" t="str">
        <f t="shared" si="2"/>
        <v>Poche pour urostomie avec robinet pliable  45 mm</v>
      </c>
      <c r="D325" s="56" t="s">
        <v>52</v>
      </c>
      <c r="E325" s="56" t="s">
        <v>14</v>
      </c>
      <c r="F325" s="61">
        <v>10</v>
      </c>
      <c r="G325" s="55">
        <v>39</v>
      </c>
      <c r="H325" s="55">
        <v>36.79245283018868</v>
      </c>
      <c r="I325" s="56">
        <v>906011</v>
      </c>
      <c r="L325" s="27" t="s">
        <v>254</v>
      </c>
      <c r="M325" s="27" t="s">
        <v>32</v>
      </c>
    </row>
    <row r="326" spans="1:13" x14ac:dyDescent="0.25">
      <c r="A326" s="39">
        <v>402551</v>
      </c>
      <c r="B326" s="4" t="str">
        <f t="shared" si="2"/>
        <v>Poche pour urostomie avec robinet pliable  57 mm</v>
      </c>
      <c r="D326" s="56" t="s">
        <v>52</v>
      </c>
      <c r="E326" s="56" t="s">
        <v>14</v>
      </c>
      <c r="F326" s="61">
        <v>10</v>
      </c>
      <c r="G326" s="55">
        <v>39</v>
      </c>
      <c r="H326" s="55">
        <v>36.79245283018868</v>
      </c>
      <c r="I326" s="56">
        <v>906011</v>
      </c>
      <c r="L326" s="27" t="s">
        <v>254</v>
      </c>
      <c r="M326" s="27" t="s">
        <v>33</v>
      </c>
    </row>
    <row r="327" spans="1:13" x14ac:dyDescent="0.25">
      <c r="A327" s="39">
        <v>400988</v>
      </c>
      <c r="B327" s="4" t="str">
        <f t="shared" si="2"/>
        <v>Poche pour urostomie avec robinet ACCUSEAL® 32 mm</v>
      </c>
      <c r="D327" s="56" t="s">
        <v>52</v>
      </c>
      <c r="E327" s="56" t="s">
        <v>14</v>
      </c>
      <c r="F327" s="61">
        <v>10</v>
      </c>
      <c r="G327" s="55">
        <v>39</v>
      </c>
      <c r="H327" s="55">
        <v>36.79245283018868</v>
      </c>
      <c r="I327" s="56">
        <v>906011</v>
      </c>
      <c r="L327" s="27" t="s">
        <v>255</v>
      </c>
      <c r="M327" s="27" t="s">
        <v>29</v>
      </c>
    </row>
    <row r="328" spans="1:13" x14ac:dyDescent="0.25">
      <c r="A328" s="39">
        <v>400989</v>
      </c>
      <c r="B328" s="4" t="str">
        <f t="shared" si="2"/>
        <v>Poche pour urostomie avec robinet ACCUSEAL® 38 mm</v>
      </c>
      <c r="D328" s="56" t="s">
        <v>52</v>
      </c>
      <c r="E328" s="56" t="s">
        <v>14</v>
      </c>
      <c r="F328" s="61">
        <v>10</v>
      </c>
      <c r="G328" s="55">
        <v>39</v>
      </c>
      <c r="H328" s="55">
        <v>36.79245283018868</v>
      </c>
      <c r="I328" s="56">
        <v>906011</v>
      </c>
      <c r="L328" s="27" t="s">
        <v>255</v>
      </c>
      <c r="M328" s="27" t="s">
        <v>31</v>
      </c>
    </row>
    <row r="329" spans="1:13" x14ac:dyDescent="0.25">
      <c r="A329" s="39">
        <v>400990</v>
      </c>
      <c r="B329" s="4" t="str">
        <f t="shared" si="2"/>
        <v>Poche pour urostomie avec robinet ACCUSEAL® 45 mm</v>
      </c>
      <c r="D329" s="56" t="s">
        <v>52</v>
      </c>
      <c r="E329" s="56" t="s">
        <v>14</v>
      </c>
      <c r="F329" s="61">
        <v>10</v>
      </c>
      <c r="G329" s="55">
        <v>39</v>
      </c>
      <c r="H329" s="55">
        <v>36.79245283018868</v>
      </c>
      <c r="I329" s="56">
        <v>906011</v>
      </c>
      <c r="L329" s="27" t="s">
        <v>255</v>
      </c>
      <c r="M329" s="27" t="s">
        <v>32</v>
      </c>
    </row>
    <row r="330" spans="1:13" x14ac:dyDescent="0.25">
      <c r="A330" s="39">
        <v>400991</v>
      </c>
      <c r="B330" s="4" t="str">
        <f t="shared" ref="B330:B393" si="3">L330&amp;" "&amp;M330</f>
        <v>Poche pour urostomie avec robinet ACCUSEAL® 57 mm</v>
      </c>
      <c r="D330" s="56" t="s">
        <v>52</v>
      </c>
      <c r="E330" s="56" t="s">
        <v>14</v>
      </c>
      <c r="F330" s="61">
        <v>10</v>
      </c>
      <c r="G330" s="55">
        <v>39</v>
      </c>
      <c r="H330" s="55">
        <v>36.79245283018868</v>
      </c>
      <c r="I330" s="56">
        <v>906011</v>
      </c>
      <c r="L330" s="27" t="s">
        <v>255</v>
      </c>
      <c r="M330" s="27" t="s">
        <v>33</v>
      </c>
    </row>
    <row r="331" spans="1:13" x14ac:dyDescent="0.25">
      <c r="A331" s="39">
        <v>402544</v>
      </c>
      <c r="B331" s="4" t="str">
        <f t="shared" si="3"/>
        <v>MINI poche pour urostomie avec robinet pliable 38 mm</v>
      </c>
      <c r="D331" s="56" t="s">
        <v>52</v>
      </c>
      <c r="E331" s="56" t="s">
        <v>14</v>
      </c>
      <c r="F331" s="61">
        <v>10</v>
      </c>
      <c r="G331" s="55">
        <v>39</v>
      </c>
      <c r="H331" s="55">
        <v>36.79245283018868</v>
      </c>
      <c r="I331" s="56">
        <v>906011</v>
      </c>
      <c r="L331" s="27" t="s">
        <v>256</v>
      </c>
      <c r="M331" s="27" t="s">
        <v>31</v>
      </c>
    </row>
    <row r="332" spans="1:13" x14ac:dyDescent="0.25">
      <c r="A332" s="39">
        <v>402545</v>
      </c>
      <c r="B332" s="4" t="str">
        <f t="shared" si="3"/>
        <v>MINI poche pour urostomie avec robinet pliable 45 mm</v>
      </c>
      <c r="D332" s="56" t="s">
        <v>52</v>
      </c>
      <c r="E332" s="56" t="s">
        <v>14</v>
      </c>
      <c r="F332" s="61">
        <v>10</v>
      </c>
      <c r="G332" s="55">
        <v>39</v>
      </c>
      <c r="H332" s="55">
        <v>36.79245283018868</v>
      </c>
      <c r="I332" s="56">
        <v>906011</v>
      </c>
      <c r="L332" s="27" t="s">
        <v>256</v>
      </c>
      <c r="M332" s="27" t="s">
        <v>32</v>
      </c>
    </row>
    <row r="333" spans="1:13" x14ac:dyDescent="0.25">
      <c r="A333" s="39">
        <v>416984</v>
      </c>
      <c r="B333" s="4" t="str">
        <f t="shared" si="3"/>
        <v>Barrière cutanée PLATE avec bord adhésive hydrocolloïde -  13-22/48 mm</v>
      </c>
      <c r="D333" s="56" t="s">
        <v>37</v>
      </c>
      <c r="E333" s="56" t="s">
        <v>2</v>
      </c>
      <c r="F333" s="61">
        <v>5</v>
      </c>
      <c r="G333" s="55">
        <v>37.5</v>
      </c>
      <c r="H333" s="55">
        <v>35.377358490566039</v>
      </c>
      <c r="I333" s="56">
        <v>906007</v>
      </c>
      <c r="L333" s="27" t="s">
        <v>257</v>
      </c>
      <c r="M333" s="27" t="s">
        <v>182</v>
      </c>
    </row>
    <row r="334" spans="1:13" x14ac:dyDescent="0.25">
      <c r="A334" s="39">
        <v>416985</v>
      </c>
      <c r="B334" s="4" t="str">
        <f t="shared" si="3"/>
        <v>Barrière cutanée PLATE avec bord adhésive hydrocolloïde -  22-33/48 mm</v>
      </c>
      <c r="D334" s="56" t="s">
        <v>37</v>
      </c>
      <c r="E334" s="56" t="s">
        <v>2</v>
      </c>
      <c r="F334" s="61">
        <v>5</v>
      </c>
      <c r="G334" s="55">
        <v>37.5</v>
      </c>
      <c r="H334" s="55">
        <v>35.377358490566039</v>
      </c>
      <c r="I334" s="56">
        <v>906007</v>
      </c>
      <c r="L334" s="27" t="s">
        <v>257</v>
      </c>
      <c r="M334" s="27" t="s">
        <v>183</v>
      </c>
    </row>
    <row r="335" spans="1:13" x14ac:dyDescent="0.25">
      <c r="A335" s="39">
        <v>416986</v>
      </c>
      <c r="B335" s="4" t="str">
        <f t="shared" si="3"/>
        <v>Barrière cutanée PLATE avec bord adhésive hydrocolloïde -  33-45/61 mm</v>
      </c>
      <c r="D335" s="56" t="s">
        <v>37</v>
      </c>
      <c r="E335" s="56" t="s">
        <v>2</v>
      </c>
      <c r="F335" s="61">
        <v>5</v>
      </c>
      <c r="G335" s="55">
        <v>37.5</v>
      </c>
      <c r="H335" s="55">
        <v>35.377358490566039</v>
      </c>
      <c r="I335" s="56">
        <v>906007</v>
      </c>
      <c r="L335" s="27" t="s">
        <v>257</v>
      </c>
      <c r="M335" s="27" t="s">
        <v>184</v>
      </c>
    </row>
    <row r="336" spans="1:13" x14ac:dyDescent="0.25">
      <c r="A336" s="39">
        <v>409271</v>
      </c>
      <c r="B336" s="4" t="str">
        <f t="shared" si="3"/>
        <v>plate adhésif microporeux - pour stomies rétractées  13-22/35 mm</v>
      </c>
      <c r="D336" s="56" t="s">
        <v>37</v>
      </c>
      <c r="E336" s="56" t="s">
        <v>3</v>
      </c>
      <c r="F336" s="61">
        <v>5</v>
      </c>
      <c r="G336" s="55">
        <v>51</v>
      </c>
      <c r="H336" s="55">
        <v>48.113207547169807</v>
      </c>
      <c r="I336" s="56">
        <v>906008</v>
      </c>
      <c r="L336" s="27" t="s">
        <v>258</v>
      </c>
      <c r="M336" s="27" t="s">
        <v>185</v>
      </c>
    </row>
    <row r="337" spans="1:13" x14ac:dyDescent="0.25">
      <c r="A337" s="39">
        <v>409272</v>
      </c>
      <c r="B337" s="4" t="str">
        <f t="shared" si="3"/>
        <v>plate adhésif microporeux - pour stomies rétractées  22-33/48 mm</v>
      </c>
      <c r="D337" s="56" t="s">
        <v>37</v>
      </c>
      <c r="E337" s="56" t="s">
        <v>3</v>
      </c>
      <c r="F337" s="61">
        <v>5</v>
      </c>
      <c r="G337" s="55">
        <v>51</v>
      </c>
      <c r="H337" s="55">
        <v>48.113207547169807</v>
      </c>
      <c r="I337" s="56">
        <v>906008</v>
      </c>
      <c r="L337" s="27" t="s">
        <v>258</v>
      </c>
      <c r="M337" s="27" t="s">
        <v>183</v>
      </c>
    </row>
    <row r="338" spans="1:13" x14ac:dyDescent="0.25">
      <c r="A338" s="39">
        <v>409273</v>
      </c>
      <c r="B338" s="4" t="str">
        <f t="shared" si="3"/>
        <v>plate adhésif microporeux - pour stomies rétractées  33-45/61 mm</v>
      </c>
      <c r="D338" s="56" t="s">
        <v>37</v>
      </c>
      <c r="E338" s="56" t="s">
        <v>3</v>
      </c>
      <c r="F338" s="61">
        <v>5</v>
      </c>
      <c r="G338" s="55">
        <v>51</v>
      </c>
      <c r="H338" s="55">
        <v>48.113207547169807</v>
      </c>
      <c r="I338" s="56">
        <v>906008</v>
      </c>
      <c r="L338" s="27" t="s">
        <v>258</v>
      </c>
      <c r="M338" s="27" t="s">
        <v>184</v>
      </c>
    </row>
    <row r="339" spans="1:13" x14ac:dyDescent="0.25">
      <c r="A339" s="39">
        <v>405484</v>
      </c>
      <c r="B339" s="4" t="str">
        <f t="shared" si="3"/>
        <v>Stomahésive® plate 13-35 mm</v>
      </c>
      <c r="D339" s="56" t="s">
        <v>37</v>
      </c>
      <c r="E339" s="56" t="s">
        <v>2</v>
      </c>
      <c r="F339" s="61">
        <v>5</v>
      </c>
      <c r="G339" s="55">
        <v>37.5</v>
      </c>
      <c r="H339" s="55">
        <v>35.377358490566039</v>
      </c>
      <c r="I339" s="56">
        <v>906007</v>
      </c>
      <c r="L339" s="27" t="s">
        <v>229</v>
      </c>
      <c r="M339" s="27" t="s">
        <v>47</v>
      </c>
    </row>
    <row r="340" spans="1:13" x14ac:dyDescent="0.25">
      <c r="A340" s="39">
        <v>405485</v>
      </c>
      <c r="B340" s="4" t="str">
        <f t="shared" si="3"/>
        <v>Stomahésive® plate 13-48 mm</v>
      </c>
      <c r="D340" s="56" t="s">
        <v>37</v>
      </c>
      <c r="E340" s="56" t="s">
        <v>2</v>
      </c>
      <c r="F340" s="61">
        <v>5</v>
      </c>
      <c r="G340" s="55">
        <v>37.5</v>
      </c>
      <c r="H340" s="55">
        <v>35.377358490566039</v>
      </c>
      <c r="I340" s="56">
        <v>906007</v>
      </c>
      <c r="L340" s="27" t="s">
        <v>229</v>
      </c>
      <c r="M340" s="27" t="s">
        <v>186</v>
      </c>
    </row>
    <row r="341" spans="1:13" x14ac:dyDescent="0.25">
      <c r="A341" s="39">
        <v>405486</v>
      </c>
      <c r="B341" s="4" t="str">
        <f t="shared" si="3"/>
        <v>Stomahésive® plate 13-61 mm</v>
      </c>
      <c r="D341" s="56" t="s">
        <v>37</v>
      </c>
      <c r="E341" s="56" t="s">
        <v>2</v>
      </c>
      <c r="F341" s="61">
        <v>5</v>
      </c>
      <c r="G341" s="55">
        <v>37.5</v>
      </c>
      <c r="H341" s="55">
        <v>35.377358490566039</v>
      </c>
      <c r="I341" s="56">
        <v>906007</v>
      </c>
      <c r="L341" s="27" t="s">
        <v>229</v>
      </c>
      <c r="M341" s="27" t="s">
        <v>187</v>
      </c>
    </row>
    <row r="342" spans="1:13" x14ac:dyDescent="0.25">
      <c r="A342" s="39">
        <v>409265</v>
      </c>
      <c r="B342" s="4" t="str">
        <f t="shared" si="3"/>
        <v>Stomahésive® flexible mince avec adhésif microporeux 13-35 mm</v>
      </c>
      <c r="D342" s="56" t="s">
        <v>37</v>
      </c>
      <c r="E342" s="56" t="s">
        <v>2</v>
      </c>
      <c r="F342" s="61">
        <v>5</v>
      </c>
      <c r="G342" s="55">
        <v>37.5</v>
      </c>
      <c r="H342" s="55">
        <v>35.377358490566039</v>
      </c>
      <c r="I342" s="56">
        <v>906007</v>
      </c>
      <c r="L342" s="27" t="s">
        <v>259</v>
      </c>
      <c r="M342" s="27" t="s">
        <v>47</v>
      </c>
    </row>
    <row r="343" spans="1:13" x14ac:dyDescent="0.25">
      <c r="A343" s="39">
        <v>409266</v>
      </c>
      <c r="B343" s="4" t="str">
        <f t="shared" si="3"/>
        <v>Stomahésive® flexible mince avec adhésif microporeux 13-48 mm</v>
      </c>
      <c r="D343" s="56" t="s">
        <v>37</v>
      </c>
      <c r="E343" s="56" t="s">
        <v>2</v>
      </c>
      <c r="F343" s="61">
        <v>5</v>
      </c>
      <c r="G343" s="55">
        <v>37.5</v>
      </c>
      <c r="H343" s="55">
        <v>35.377358490566039</v>
      </c>
      <c r="I343" s="56">
        <v>906007</v>
      </c>
      <c r="L343" s="27" t="s">
        <v>259</v>
      </c>
      <c r="M343" s="27" t="s">
        <v>186</v>
      </c>
    </row>
    <row r="344" spans="1:13" x14ac:dyDescent="0.25">
      <c r="A344" s="39">
        <v>409267</v>
      </c>
      <c r="B344" s="4" t="str">
        <f t="shared" si="3"/>
        <v>Stomahésive® flexible mince avec adhésif microporeux 13-61 mm</v>
      </c>
      <c r="D344" s="56" t="s">
        <v>37</v>
      </c>
      <c r="E344" s="56" t="s">
        <v>2</v>
      </c>
      <c r="F344" s="61">
        <v>5</v>
      </c>
      <c r="G344" s="55">
        <v>37.5</v>
      </c>
      <c r="H344" s="55">
        <v>35.377358490566039</v>
      </c>
      <c r="I344" s="56">
        <v>906007</v>
      </c>
      <c r="L344" s="27" t="s">
        <v>259</v>
      </c>
      <c r="M344" s="27" t="s">
        <v>187</v>
      </c>
    </row>
    <row r="345" spans="1:13" x14ac:dyDescent="0.25">
      <c r="A345" s="39">
        <v>409294</v>
      </c>
      <c r="B345" s="4" t="str">
        <f t="shared" si="3"/>
        <v>Barriere cutanee stomahesive flexible, adhesif hydrocolloid 13-35 mm</v>
      </c>
      <c r="D345" s="56" t="s">
        <v>37</v>
      </c>
      <c r="E345" s="56" t="s">
        <v>2</v>
      </c>
      <c r="F345" s="61">
        <v>5</v>
      </c>
      <c r="G345" s="55">
        <v>37.5</v>
      </c>
      <c r="H345" s="55">
        <v>35.377358490566039</v>
      </c>
      <c r="I345" s="56">
        <v>906007</v>
      </c>
      <c r="L345" s="27" t="s">
        <v>260</v>
      </c>
      <c r="M345" s="27" t="s">
        <v>47</v>
      </c>
    </row>
    <row r="346" spans="1:13" x14ac:dyDescent="0.25">
      <c r="A346" s="39">
        <v>409295</v>
      </c>
      <c r="B346" s="4" t="str">
        <f t="shared" si="3"/>
        <v>Barriere cutanee stomahesive flexible, adhesif hydrocolloid 13-48 mm</v>
      </c>
      <c r="D346" s="56" t="s">
        <v>37</v>
      </c>
      <c r="E346" s="56" t="s">
        <v>2</v>
      </c>
      <c r="F346" s="61">
        <v>5</v>
      </c>
      <c r="G346" s="55">
        <v>37.5</v>
      </c>
      <c r="H346" s="55">
        <v>35.377358490566039</v>
      </c>
      <c r="I346" s="56">
        <v>906007</v>
      </c>
      <c r="L346" s="27" t="s">
        <v>260</v>
      </c>
      <c r="M346" s="27" t="s">
        <v>186</v>
      </c>
    </row>
    <row r="347" spans="1:13" x14ac:dyDescent="0.25">
      <c r="A347" s="39">
        <v>409296</v>
      </c>
      <c r="B347" s="4" t="str">
        <f t="shared" si="3"/>
        <v>Barriere cutanee stomahesive flexible, adhesif hydrocolloid 13-61 mm</v>
      </c>
      <c r="D347" s="56" t="s">
        <v>37</v>
      </c>
      <c r="E347" s="56" t="s">
        <v>2</v>
      </c>
      <c r="F347" s="61">
        <v>5</v>
      </c>
      <c r="G347" s="55">
        <v>37.5</v>
      </c>
      <c r="H347" s="55">
        <v>35.377358490566039</v>
      </c>
      <c r="I347" s="56">
        <v>906007</v>
      </c>
      <c r="L347" s="27" t="s">
        <v>260</v>
      </c>
      <c r="M347" s="27" t="s">
        <v>187</v>
      </c>
    </row>
    <row r="348" spans="1:13" x14ac:dyDescent="0.25">
      <c r="A348" s="39">
        <v>405487</v>
      </c>
      <c r="B348" s="4" t="str">
        <f t="shared" si="3"/>
        <v>Stomahésive® plate 13-89 mm</v>
      </c>
      <c r="D348" s="56" t="s">
        <v>37</v>
      </c>
      <c r="E348" s="56" t="s">
        <v>2</v>
      </c>
      <c r="F348" s="61">
        <v>5</v>
      </c>
      <c r="G348" s="55">
        <v>37.5</v>
      </c>
      <c r="H348" s="55">
        <v>35.377358490566039</v>
      </c>
      <c r="I348" s="56">
        <v>906007</v>
      </c>
      <c r="L348" s="27" t="s">
        <v>229</v>
      </c>
      <c r="M348" s="27" t="s">
        <v>188</v>
      </c>
    </row>
    <row r="349" spans="1:13" x14ac:dyDescent="0.25">
      <c r="A349" s="39">
        <v>416775</v>
      </c>
      <c r="B349" s="4" t="str">
        <f t="shared" si="3"/>
        <v>OPAQUE, avec surface textile des deux côtés et filtre amélioré 35 mm</v>
      </c>
      <c r="D349" s="56" t="s">
        <v>4</v>
      </c>
      <c r="E349" s="56" t="s">
        <v>14</v>
      </c>
      <c r="F349" s="61">
        <v>30</v>
      </c>
      <c r="G349" s="55">
        <v>59.4</v>
      </c>
      <c r="H349" s="55">
        <v>56.037735849056595</v>
      </c>
      <c r="I349" s="56">
        <v>906009</v>
      </c>
      <c r="L349" s="27" t="s">
        <v>261</v>
      </c>
      <c r="M349" s="27" t="s">
        <v>30</v>
      </c>
    </row>
    <row r="350" spans="1:13" x14ac:dyDescent="0.25">
      <c r="A350" s="39">
        <v>416779</v>
      </c>
      <c r="B350" s="4" t="str">
        <f t="shared" si="3"/>
        <v>OPAQUE, avec surface textile des deux côtés et filtre amélioré 48 mm</v>
      </c>
      <c r="D350" s="56" t="s">
        <v>4</v>
      </c>
      <c r="E350" s="56" t="s">
        <v>14</v>
      </c>
      <c r="F350" s="61">
        <v>30</v>
      </c>
      <c r="G350" s="55">
        <v>59.4</v>
      </c>
      <c r="H350" s="55">
        <v>56.037735849056595</v>
      </c>
      <c r="I350" s="56">
        <v>906009</v>
      </c>
      <c r="L350" s="27" t="s">
        <v>261</v>
      </c>
      <c r="M350" s="27" t="s">
        <v>189</v>
      </c>
    </row>
    <row r="351" spans="1:13" x14ac:dyDescent="0.25">
      <c r="A351" s="39">
        <v>416783</v>
      </c>
      <c r="B351" s="4" t="str">
        <f t="shared" si="3"/>
        <v>OPAQUE, avec surface textile des deux côtés et filtre amélioré 61 mm</v>
      </c>
      <c r="D351" s="56" t="s">
        <v>4</v>
      </c>
      <c r="E351" s="56" t="s">
        <v>14</v>
      </c>
      <c r="F351" s="61">
        <v>30</v>
      </c>
      <c r="G351" s="55">
        <v>59.4</v>
      </c>
      <c r="H351" s="55">
        <v>56.037735849056595</v>
      </c>
      <c r="I351" s="56">
        <v>906009</v>
      </c>
      <c r="L351" s="27" t="s">
        <v>261</v>
      </c>
      <c r="M351" s="27" t="s">
        <v>190</v>
      </c>
    </row>
    <row r="352" spans="1:13" x14ac:dyDescent="0.25">
      <c r="A352" s="39">
        <v>416774</v>
      </c>
      <c r="B352" s="4" t="str">
        <f t="shared" si="3"/>
        <v>TRANSPARENTE, avec surface textile d'un côté et filtre amélioré  35 mm</v>
      </c>
      <c r="D352" s="56" t="s">
        <v>4</v>
      </c>
      <c r="E352" s="56" t="s">
        <v>14</v>
      </c>
      <c r="F352" s="61">
        <v>30</v>
      </c>
      <c r="G352" s="55">
        <v>59.4</v>
      </c>
      <c r="H352" s="55">
        <v>56.037735849056595</v>
      </c>
      <c r="I352" s="56">
        <v>906009</v>
      </c>
      <c r="L352" s="27" t="s">
        <v>262</v>
      </c>
      <c r="M352" s="27" t="s">
        <v>30</v>
      </c>
    </row>
    <row r="353" spans="1:13" x14ac:dyDescent="0.25">
      <c r="A353" s="39">
        <v>416778</v>
      </c>
      <c r="B353" s="4" t="str">
        <f t="shared" si="3"/>
        <v>TRANSPARENTE, avec surface textile d'un côté et filtre amélioré  48 mm</v>
      </c>
      <c r="D353" s="56" t="s">
        <v>4</v>
      </c>
      <c r="E353" s="56" t="s">
        <v>14</v>
      </c>
      <c r="F353" s="61">
        <v>30</v>
      </c>
      <c r="G353" s="55">
        <v>59.4</v>
      </c>
      <c r="H353" s="55">
        <v>56.037735849056595</v>
      </c>
      <c r="I353" s="56">
        <v>906009</v>
      </c>
      <c r="L353" s="27" t="s">
        <v>262</v>
      </c>
      <c r="M353" s="27" t="s">
        <v>189</v>
      </c>
    </row>
    <row r="354" spans="1:13" x14ac:dyDescent="0.25">
      <c r="A354" s="39">
        <v>416782</v>
      </c>
      <c r="B354" s="4" t="str">
        <f t="shared" si="3"/>
        <v>TRANSPARENTE, avec surface textile d'un côté et filtre amélioré  61 mm</v>
      </c>
      <c r="D354" s="56" t="s">
        <v>4</v>
      </c>
      <c r="E354" s="56" t="s">
        <v>14</v>
      </c>
      <c r="F354" s="61">
        <v>30</v>
      </c>
      <c r="G354" s="55">
        <v>59.4</v>
      </c>
      <c r="H354" s="55">
        <v>56.037735849056595</v>
      </c>
      <c r="I354" s="56">
        <v>906009</v>
      </c>
      <c r="L354" s="27" t="s">
        <v>262</v>
      </c>
      <c r="M354" s="27" t="s">
        <v>190</v>
      </c>
    </row>
    <row r="355" spans="1:13" x14ac:dyDescent="0.25">
      <c r="A355" s="43">
        <v>416781</v>
      </c>
      <c r="B355" s="4" t="str">
        <f t="shared" si="3"/>
        <v>PETITE, OPAQUE surface textile des deux côtés et filtre amélioré 48 mm</v>
      </c>
      <c r="D355" s="56" t="s">
        <v>4</v>
      </c>
      <c r="E355" s="56" t="s">
        <v>14</v>
      </c>
      <c r="F355" s="62">
        <v>30</v>
      </c>
      <c r="G355" s="55">
        <v>59.4</v>
      </c>
      <c r="H355" s="55">
        <v>56.037735849056595</v>
      </c>
      <c r="I355" s="56">
        <v>906009</v>
      </c>
      <c r="L355" s="27" t="s">
        <v>263</v>
      </c>
      <c r="M355" s="27" t="s">
        <v>189</v>
      </c>
    </row>
    <row r="356" spans="1:13" x14ac:dyDescent="0.25">
      <c r="A356" s="39">
        <v>416796</v>
      </c>
      <c r="B356" s="4" t="str">
        <f t="shared" si="3"/>
        <v>Poche vidable redessinée, OPAQUE, avec filtre amélioré et nouvelle fermeture Invisiclose® 13-35 mm</v>
      </c>
      <c r="D356" s="56" t="s">
        <v>51</v>
      </c>
      <c r="E356" s="56" t="s">
        <v>14</v>
      </c>
      <c r="F356" s="61">
        <v>10</v>
      </c>
      <c r="G356" s="55">
        <v>19.399999999999999</v>
      </c>
      <c r="H356" s="55">
        <v>18.301886792452827</v>
      </c>
      <c r="I356" s="56">
        <v>906010</v>
      </c>
      <c r="L356" s="27" t="s">
        <v>264</v>
      </c>
      <c r="M356" s="27" t="s">
        <v>47</v>
      </c>
    </row>
    <row r="357" spans="1:13" x14ac:dyDescent="0.25">
      <c r="A357" s="39">
        <v>416799</v>
      </c>
      <c r="B357" s="4" t="str">
        <f t="shared" si="3"/>
        <v>Poche vidable redessinée, OPAQUE, avec filtre amélioré et nouvelle fermeture Invisiclose® 13-48 mm</v>
      </c>
      <c r="D357" s="56" t="s">
        <v>51</v>
      </c>
      <c r="E357" s="56" t="s">
        <v>14</v>
      </c>
      <c r="F357" s="61">
        <v>10</v>
      </c>
      <c r="G357" s="55">
        <v>19.399999999999999</v>
      </c>
      <c r="H357" s="55">
        <v>18.301886792452827</v>
      </c>
      <c r="I357" s="56">
        <v>906010</v>
      </c>
      <c r="L357" s="27" t="s">
        <v>264</v>
      </c>
      <c r="M357" s="27" t="s">
        <v>186</v>
      </c>
    </row>
    <row r="358" spans="1:13" x14ac:dyDescent="0.25">
      <c r="A358" s="39">
        <v>416902</v>
      </c>
      <c r="B358" s="4" t="str">
        <f t="shared" si="3"/>
        <v>Poche vidable redessinée, OPAQUE, avec filtre amélioré et nouvelle fermeture Invisiclose® 13-61 mm</v>
      </c>
      <c r="D358" s="56" t="s">
        <v>51</v>
      </c>
      <c r="E358" s="56" t="s">
        <v>14</v>
      </c>
      <c r="F358" s="61">
        <v>10</v>
      </c>
      <c r="G358" s="55">
        <v>19.399999999999999</v>
      </c>
      <c r="H358" s="55">
        <v>18.301886792452827</v>
      </c>
      <c r="I358" s="56">
        <v>906010</v>
      </c>
      <c r="L358" s="27" t="s">
        <v>264</v>
      </c>
      <c r="M358" s="27" t="s">
        <v>187</v>
      </c>
    </row>
    <row r="359" spans="1:13" x14ac:dyDescent="0.25">
      <c r="A359" s="39">
        <v>416798</v>
      </c>
      <c r="B359" s="4" t="str">
        <f t="shared" si="3"/>
        <v>Poche vidable redessinée, TRANSPARENTE, avec filtre amélioré et nouvelle fermeture Invisiclose® 13-48 mm</v>
      </c>
      <c r="D359" s="56" t="s">
        <v>51</v>
      </c>
      <c r="E359" s="56" t="s">
        <v>14</v>
      </c>
      <c r="F359" s="61">
        <v>10</v>
      </c>
      <c r="G359" s="55">
        <v>19.399999999999999</v>
      </c>
      <c r="H359" s="55">
        <v>18.301886792452827</v>
      </c>
      <c r="I359" s="56">
        <v>906010</v>
      </c>
      <c r="L359" s="27" t="s">
        <v>265</v>
      </c>
      <c r="M359" s="27" t="s">
        <v>186</v>
      </c>
    </row>
    <row r="360" spans="1:13" x14ac:dyDescent="0.25">
      <c r="A360" s="39">
        <v>416901</v>
      </c>
      <c r="B360" s="4" t="str">
        <f t="shared" si="3"/>
        <v>Poche vidable redessinée, TRANSPARENTE, avec filtre amélioré et nouvelle fermeture Invisiclose® 13-61 mm</v>
      </c>
      <c r="D360" s="56" t="s">
        <v>51</v>
      </c>
      <c r="E360" s="56" t="s">
        <v>14</v>
      </c>
      <c r="F360" s="61">
        <v>10</v>
      </c>
      <c r="G360" s="55">
        <v>19.399999999999999</v>
      </c>
      <c r="H360" s="55">
        <v>18.301886792452827</v>
      </c>
      <c r="I360" s="56">
        <v>906010</v>
      </c>
      <c r="L360" s="27" t="s">
        <v>265</v>
      </c>
      <c r="M360" s="27" t="s">
        <v>187</v>
      </c>
    </row>
    <row r="361" spans="1:13" x14ac:dyDescent="0.25">
      <c r="A361" s="39">
        <v>405451</v>
      </c>
      <c r="B361" s="4" t="str">
        <f t="shared" si="3"/>
        <v>Poche d'urostomie transparent avec robinet Accuseal®  13-35 mm</v>
      </c>
      <c r="D361" s="56" t="s">
        <v>52</v>
      </c>
      <c r="E361" s="56" t="s">
        <v>14</v>
      </c>
      <c r="F361" s="61">
        <v>10</v>
      </c>
      <c r="G361" s="55">
        <v>39</v>
      </c>
      <c r="H361" s="55">
        <v>36.79245283018868</v>
      </c>
      <c r="I361" s="56">
        <v>906011</v>
      </c>
      <c r="L361" s="27" t="s">
        <v>266</v>
      </c>
      <c r="M361" s="27" t="s">
        <v>47</v>
      </c>
    </row>
    <row r="362" spans="1:13" x14ac:dyDescent="0.25">
      <c r="A362" s="39">
        <v>405452</v>
      </c>
      <c r="B362" s="4" t="str">
        <f t="shared" si="3"/>
        <v>Poche d'urostomie transparent avec robinet Accuseal®  13-48 mm</v>
      </c>
      <c r="D362" s="56" t="s">
        <v>52</v>
      </c>
      <c r="E362" s="56" t="s">
        <v>14</v>
      </c>
      <c r="F362" s="61">
        <v>10</v>
      </c>
      <c r="G362" s="55">
        <v>39</v>
      </c>
      <c r="H362" s="55">
        <v>36.79245283018868</v>
      </c>
      <c r="I362" s="56">
        <v>906011</v>
      </c>
      <c r="L362" s="27" t="s">
        <v>266</v>
      </c>
      <c r="M362" s="27" t="s">
        <v>186</v>
      </c>
    </row>
    <row r="363" spans="1:13" x14ac:dyDescent="0.25">
      <c r="A363" s="39">
        <v>405453</v>
      </c>
      <c r="B363" s="4" t="str">
        <f t="shared" si="3"/>
        <v>Poche d'urostomie transparent avec robinet Accuseal®  13-61 mm</v>
      </c>
      <c r="D363" s="56" t="s">
        <v>52</v>
      </c>
      <c r="E363" s="56" t="s">
        <v>14</v>
      </c>
      <c r="F363" s="61">
        <v>10</v>
      </c>
      <c r="G363" s="55">
        <v>39</v>
      </c>
      <c r="H363" s="55">
        <v>36.79245283018868</v>
      </c>
      <c r="I363" s="56">
        <v>906011</v>
      </c>
      <c r="L363" s="27" t="s">
        <v>266</v>
      </c>
      <c r="M363" s="27" t="s">
        <v>187</v>
      </c>
    </row>
    <row r="364" spans="1:13" x14ac:dyDescent="0.25">
      <c r="A364" s="39">
        <v>401429</v>
      </c>
      <c r="B364" s="4" t="str">
        <f t="shared" si="3"/>
        <v>Barrière cutanée Stomahésive® flexible mince avec adhésif microporeux  35 mm</v>
      </c>
      <c r="D364" s="56" t="s">
        <v>37</v>
      </c>
      <c r="E364" s="56" t="s">
        <v>2</v>
      </c>
      <c r="F364" s="61">
        <v>5</v>
      </c>
      <c r="G364" s="55">
        <v>37.5</v>
      </c>
      <c r="H364" s="55">
        <v>35.377358490566039</v>
      </c>
      <c r="I364" s="56">
        <v>906007</v>
      </c>
      <c r="L364" s="27" t="s">
        <v>267</v>
      </c>
      <c r="M364" s="27" t="s">
        <v>30</v>
      </c>
    </row>
    <row r="365" spans="1:13" x14ac:dyDescent="0.25">
      <c r="A365" s="39">
        <v>401430</v>
      </c>
      <c r="B365" s="4" t="str">
        <f t="shared" si="3"/>
        <v>Barrière cutanée Stomahésive® flexible mince avec adhésif microporeux  45 mm</v>
      </c>
      <c r="D365" s="56" t="s">
        <v>37</v>
      </c>
      <c r="E365" s="56" t="s">
        <v>2</v>
      </c>
      <c r="F365" s="61">
        <v>5</v>
      </c>
      <c r="G365" s="55">
        <v>37.5</v>
      </c>
      <c r="H365" s="55">
        <v>35.377358490566039</v>
      </c>
      <c r="I365" s="56">
        <v>906007</v>
      </c>
      <c r="L365" s="27" t="s">
        <v>267</v>
      </c>
      <c r="M365" s="27" t="s">
        <v>32</v>
      </c>
    </row>
    <row r="366" spans="1:13" x14ac:dyDescent="0.25">
      <c r="A366" s="39">
        <v>401431</v>
      </c>
      <c r="B366" s="4" t="str">
        <f t="shared" si="3"/>
        <v>Barrière cutanée Stomahésive® flexible mince avec adhésif microporeux  57 mm</v>
      </c>
      <c r="D366" s="56" t="s">
        <v>37</v>
      </c>
      <c r="E366" s="56" t="s">
        <v>2</v>
      </c>
      <c r="F366" s="61">
        <v>5</v>
      </c>
      <c r="G366" s="55">
        <v>37.5</v>
      </c>
      <c r="H366" s="55">
        <v>35.377358490566039</v>
      </c>
      <c r="I366" s="56">
        <v>906007</v>
      </c>
      <c r="L366" s="27" t="s">
        <v>267</v>
      </c>
      <c r="M366" s="27" t="s">
        <v>33</v>
      </c>
    </row>
    <row r="367" spans="1:13" x14ac:dyDescent="0.25">
      <c r="A367" s="39">
        <v>404524</v>
      </c>
      <c r="B367" s="4" t="str">
        <f t="shared" si="3"/>
        <v>Barrière cutanée Stomahésive® ULTRA 35 mm</v>
      </c>
      <c r="D367" s="56" t="s">
        <v>37</v>
      </c>
      <c r="E367" s="56" t="s">
        <v>2</v>
      </c>
      <c r="F367" s="61">
        <v>5</v>
      </c>
      <c r="G367" s="55">
        <v>37.5</v>
      </c>
      <c r="H367" s="55">
        <v>35.377358490566039</v>
      </c>
      <c r="I367" s="56">
        <v>906007</v>
      </c>
      <c r="L367" s="27" t="s">
        <v>268</v>
      </c>
      <c r="M367" s="27" t="s">
        <v>30</v>
      </c>
    </row>
    <row r="368" spans="1:13" x14ac:dyDescent="0.25">
      <c r="A368" s="39">
        <v>404525</v>
      </c>
      <c r="B368" s="4" t="str">
        <f t="shared" si="3"/>
        <v>Barrière cutanée Stomahésive® ULTRA 45 mm</v>
      </c>
      <c r="D368" s="56" t="s">
        <v>37</v>
      </c>
      <c r="E368" s="56" t="s">
        <v>2</v>
      </c>
      <c r="F368" s="61">
        <v>5</v>
      </c>
      <c r="G368" s="55">
        <v>37.5</v>
      </c>
      <c r="H368" s="55">
        <v>35.377358490566039</v>
      </c>
      <c r="I368" s="56">
        <v>906007</v>
      </c>
      <c r="L368" s="27" t="s">
        <v>268</v>
      </c>
      <c r="M368" s="27" t="s">
        <v>32</v>
      </c>
    </row>
    <row r="369" spans="1:13" x14ac:dyDescent="0.25">
      <c r="A369" s="39">
        <v>404526</v>
      </c>
      <c r="B369" s="4" t="str">
        <f t="shared" si="3"/>
        <v>Barrière cutanée Stomahésive® ULTRA 57 mm</v>
      </c>
      <c r="D369" s="56" t="s">
        <v>37</v>
      </c>
      <c r="E369" s="56" t="s">
        <v>2</v>
      </c>
      <c r="F369" s="61">
        <v>5</v>
      </c>
      <c r="G369" s="55">
        <v>37.5</v>
      </c>
      <c r="H369" s="55">
        <v>35.377358490566039</v>
      </c>
      <c r="I369" s="56">
        <v>906007</v>
      </c>
      <c r="L369" s="27" t="s">
        <v>268</v>
      </c>
      <c r="M369" s="27" t="s">
        <v>33</v>
      </c>
    </row>
    <row r="370" spans="1:13" x14ac:dyDescent="0.25">
      <c r="A370" s="39">
        <v>401444</v>
      </c>
      <c r="B370" s="4" t="str">
        <f t="shared" si="3"/>
        <v>Poche fermée OPAQUE avec filtre  35 mm</v>
      </c>
      <c r="D370" s="56" t="s">
        <v>4</v>
      </c>
      <c r="E370" s="56" t="s">
        <v>14</v>
      </c>
      <c r="F370" s="61">
        <v>30</v>
      </c>
      <c r="G370" s="55">
        <v>59.4</v>
      </c>
      <c r="H370" s="55">
        <v>56.037735849056595</v>
      </c>
      <c r="I370" s="56">
        <v>906009</v>
      </c>
      <c r="L370" s="27" t="s">
        <v>269</v>
      </c>
      <c r="M370" s="27" t="s">
        <v>30</v>
      </c>
    </row>
    <row r="371" spans="1:13" x14ac:dyDescent="0.25">
      <c r="A371" s="39">
        <v>401445</v>
      </c>
      <c r="B371" s="4" t="str">
        <f t="shared" si="3"/>
        <v>Poche fermée OPAQUE avec filtre  45 mm</v>
      </c>
      <c r="D371" s="56" t="s">
        <v>4</v>
      </c>
      <c r="E371" s="56" t="s">
        <v>14</v>
      </c>
      <c r="F371" s="61">
        <v>30</v>
      </c>
      <c r="G371" s="55">
        <v>59.4</v>
      </c>
      <c r="H371" s="55">
        <v>56.037735849056595</v>
      </c>
      <c r="I371" s="56">
        <v>906009</v>
      </c>
      <c r="L371" s="27" t="s">
        <v>269</v>
      </c>
      <c r="M371" s="27" t="s">
        <v>32</v>
      </c>
    </row>
    <row r="372" spans="1:13" x14ac:dyDescent="0.25">
      <c r="A372" s="39">
        <v>401446</v>
      </c>
      <c r="B372" s="4" t="str">
        <f t="shared" si="3"/>
        <v>Poche fermée OPAQUE avec filtre  57 mm</v>
      </c>
      <c r="D372" s="56" t="s">
        <v>4</v>
      </c>
      <c r="E372" s="56" t="s">
        <v>14</v>
      </c>
      <c r="F372" s="61">
        <v>30</v>
      </c>
      <c r="G372" s="55">
        <v>59.4</v>
      </c>
      <c r="H372" s="55">
        <v>56.037735849056595</v>
      </c>
      <c r="I372" s="56">
        <v>906009</v>
      </c>
      <c r="L372" s="27" t="s">
        <v>269</v>
      </c>
      <c r="M372" s="27" t="s">
        <v>33</v>
      </c>
    </row>
    <row r="373" spans="1:13" x14ac:dyDescent="0.25">
      <c r="A373" s="39">
        <v>401322</v>
      </c>
      <c r="B373" s="4" t="str">
        <f t="shared" si="3"/>
        <v>Poche vidable OPAQUE avec clamp 35 mm</v>
      </c>
      <c r="D373" s="56" t="s">
        <v>51</v>
      </c>
      <c r="E373" s="56" t="s">
        <v>14</v>
      </c>
      <c r="F373" s="61">
        <v>10</v>
      </c>
      <c r="G373" s="55">
        <v>19.399999999999999</v>
      </c>
      <c r="H373" s="55">
        <v>18.301886792452827</v>
      </c>
      <c r="I373" s="56">
        <v>906010</v>
      </c>
      <c r="L373" s="27" t="s">
        <v>270</v>
      </c>
      <c r="M373" s="27" t="s">
        <v>30</v>
      </c>
    </row>
    <row r="374" spans="1:13" x14ac:dyDescent="0.25">
      <c r="A374" s="39">
        <v>401323</v>
      </c>
      <c r="B374" s="4" t="str">
        <f t="shared" si="3"/>
        <v>Poche vidable OPAQUE avec clamp 45 mm</v>
      </c>
      <c r="D374" s="56" t="s">
        <v>51</v>
      </c>
      <c r="E374" s="56" t="s">
        <v>14</v>
      </c>
      <c r="F374" s="61">
        <v>10</v>
      </c>
      <c r="G374" s="55">
        <v>19.399999999999999</v>
      </c>
      <c r="H374" s="55">
        <v>18.301886792452827</v>
      </c>
      <c r="I374" s="56">
        <v>906010</v>
      </c>
      <c r="L374" s="27" t="s">
        <v>270</v>
      </c>
      <c r="M374" s="27" t="s">
        <v>32</v>
      </c>
    </row>
    <row r="375" spans="1:13" x14ac:dyDescent="0.25">
      <c r="A375" s="39">
        <v>401324</v>
      </c>
      <c r="B375" s="4" t="str">
        <f t="shared" si="3"/>
        <v>Poche vidable OPAQUE avec clamp 57 mm</v>
      </c>
      <c r="D375" s="56" t="s">
        <v>51</v>
      </c>
      <c r="E375" s="56" t="s">
        <v>14</v>
      </c>
      <c r="F375" s="61">
        <v>10</v>
      </c>
      <c r="G375" s="55">
        <v>19.399999999999999</v>
      </c>
      <c r="H375" s="55">
        <v>18.301886792452827</v>
      </c>
      <c r="I375" s="56">
        <v>906010</v>
      </c>
      <c r="L375" s="27" t="s">
        <v>270</v>
      </c>
      <c r="M375" s="27" t="s">
        <v>33</v>
      </c>
    </row>
    <row r="376" spans="1:13" x14ac:dyDescent="0.25">
      <c r="A376" s="39">
        <v>401332</v>
      </c>
      <c r="B376" s="4" t="str">
        <f t="shared" si="3"/>
        <v>Poches pour urostomie avec robinet Accuseal®  45 mm</v>
      </c>
      <c r="D376" s="56" t="s">
        <v>52</v>
      </c>
      <c r="E376" s="56" t="s">
        <v>14</v>
      </c>
      <c r="F376" s="61">
        <v>10</v>
      </c>
      <c r="G376" s="55">
        <v>39</v>
      </c>
      <c r="H376" s="55">
        <v>36.79245283018868</v>
      </c>
      <c r="I376" s="56">
        <v>906011</v>
      </c>
      <c r="L376" s="27" t="s">
        <v>271</v>
      </c>
      <c r="M376" s="27" t="s">
        <v>32</v>
      </c>
    </row>
    <row r="377" spans="1:13" x14ac:dyDescent="0.25">
      <c r="A377" s="39">
        <v>401333</v>
      </c>
      <c r="B377" s="4" t="str">
        <f t="shared" si="3"/>
        <v>Poches pour urostomie avec robinet Accuseal®  57 mm</v>
      </c>
      <c r="D377" s="56" t="s">
        <v>52</v>
      </c>
      <c r="E377" s="56" t="s">
        <v>14</v>
      </c>
      <c r="F377" s="61">
        <v>10</v>
      </c>
      <c r="G377" s="55">
        <v>39</v>
      </c>
      <c r="H377" s="55">
        <v>36.79245283018868</v>
      </c>
      <c r="I377" s="56">
        <v>906011</v>
      </c>
      <c r="L377" s="27" t="s">
        <v>271</v>
      </c>
      <c r="M377" s="27" t="s">
        <v>33</v>
      </c>
    </row>
    <row r="378" spans="1:13" x14ac:dyDescent="0.25">
      <c r="A378" s="39">
        <v>416701</v>
      </c>
      <c r="B378" s="4" t="str">
        <f t="shared" si="3"/>
        <v>Poche fermée redessinée OPAQUE, surface textile des deux côtés, filtre amélioré ,adhésif ,Stomahésive® 20/70 mm</v>
      </c>
      <c r="D378" s="56" t="s">
        <v>4</v>
      </c>
      <c r="E378" s="56" t="s">
        <v>2</v>
      </c>
      <c r="F378" s="61">
        <v>30</v>
      </c>
      <c r="G378" s="55">
        <v>98.399999999999991</v>
      </c>
      <c r="H378" s="55">
        <v>92.830188679245282</v>
      </c>
      <c r="I378" s="56">
        <v>906001</v>
      </c>
      <c r="L378" s="27" t="s">
        <v>272</v>
      </c>
      <c r="M378" s="27" t="s">
        <v>191</v>
      </c>
    </row>
    <row r="379" spans="1:13" x14ac:dyDescent="0.25">
      <c r="A379" s="43">
        <v>416704</v>
      </c>
      <c r="B379" s="4" t="str">
        <f t="shared" si="3"/>
        <v>Poche fermée redessinée OPAQUE, surface textile des deux côtés, filtre amélioré ,adhésif ,Stomahésive® 25 mm</v>
      </c>
      <c r="D379" s="56" t="s">
        <v>4</v>
      </c>
      <c r="E379" s="56" t="s">
        <v>2</v>
      </c>
      <c r="F379" s="62">
        <v>30</v>
      </c>
      <c r="G379" s="55">
        <v>98.399999999999991</v>
      </c>
      <c r="H379" s="55">
        <v>92.830188679245282</v>
      </c>
      <c r="I379" s="56">
        <v>906001</v>
      </c>
      <c r="L379" s="27" t="s">
        <v>272</v>
      </c>
      <c r="M379" s="27" t="s">
        <v>27</v>
      </c>
    </row>
    <row r="380" spans="1:13" x14ac:dyDescent="0.25">
      <c r="A380" s="43">
        <v>416707</v>
      </c>
      <c r="B380" s="4" t="str">
        <f t="shared" si="3"/>
        <v>Poche fermée redessinée OPAQUE, surface textile des deux côtés, filtre amélioré ,adhésif ,Stomahésive® 30 mm</v>
      </c>
      <c r="D380" s="56" t="s">
        <v>4</v>
      </c>
      <c r="E380" s="56" t="s">
        <v>2</v>
      </c>
      <c r="F380" s="62">
        <v>30</v>
      </c>
      <c r="G380" s="55">
        <v>98.399999999999991</v>
      </c>
      <c r="H380" s="55">
        <v>92.830188679245282</v>
      </c>
      <c r="I380" s="56">
        <v>906001</v>
      </c>
      <c r="L380" s="27" t="s">
        <v>272</v>
      </c>
      <c r="M380" s="27" t="s">
        <v>192</v>
      </c>
    </row>
    <row r="381" spans="1:13" x14ac:dyDescent="0.25">
      <c r="A381" s="43">
        <v>416713</v>
      </c>
      <c r="B381" s="4" t="str">
        <f t="shared" si="3"/>
        <v>Poche fermée redessinée OPAQUE, surface textile des deux côtés, filtre amélioré ,adhésif ,Stomahésive® 40 mm</v>
      </c>
      <c r="D381" s="56" t="s">
        <v>4</v>
      </c>
      <c r="E381" s="56" t="s">
        <v>2</v>
      </c>
      <c r="F381" s="62">
        <v>30</v>
      </c>
      <c r="G381" s="55">
        <v>98.399999999999991</v>
      </c>
      <c r="H381" s="55">
        <v>92.830188679245282</v>
      </c>
      <c r="I381" s="56">
        <v>906001</v>
      </c>
      <c r="L381" s="27" t="s">
        <v>272</v>
      </c>
      <c r="M381" s="27" t="s">
        <v>35</v>
      </c>
    </row>
    <row r="382" spans="1:13" x14ac:dyDescent="0.25">
      <c r="A382" s="39">
        <v>416700</v>
      </c>
      <c r="B382" s="4" t="str">
        <f t="shared" si="3"/>
        <v>Poche fermée redessinée TRANSPARENTE,  surface textile d'un côté, filtre amélioré ,adhésif ,Stomahésive® 20/70 mm</v>
      </c>
      <c r="D382" s="56" t="s">
        <v>4</v>
      </c>
      <c r="E382" s="56" t="s">
        <v>2</v>
      </c>
      <c r="F382" s="61">
        <v>30</v>
      </c>
      <c r="G382" s="55">
        <v>104.9294</v>
      </c>
      <c r="H382" s="55">
        <v>98.99</v>
      </c>
      <c r="I382" s="58" t="s">
        <v>16</v>
      </c>
      <c r="L382" s="27" t="s">
        <v>273</v>
      </c>
      <c r="M382" s="27" t="s">
        <v>191</v>
      </c>
    </row>
    <row r="383" spans="1:13" x14ac:dyDescent="0.25">
      <c r="A383" s="39">
        <v>416708</v>
      </c>
      <c r="B383" s="4" t="str">
        <f t="shared" si="3"/>
        <v>Poche fermée , PETITE, OPAQUE,  surface textile des deux côtés, filtre amélioré et adhésif en Stomahésive® 30 mm</v>
      </c>
      <c r="D383" s="56" t="s">
        <v>4</v>
      </c>
      <c r="E383" s="56" t="s">
        <v>2</v>
      </c>
      <c r="F383" s="61">
        <v>30</v>
      </c>
      <c r="G383" s="55">
        <v>104.9294</v>
      </c>
      <c r="H383" s="55">
        <v>98.99</v>
      </c>
      <c r="I383" s="56"/>
      <c r="L383" s="27" t="s">
        <v>274</v>
      </c>
      <c r="M383" s="27" t="s">
        <v>192</v>
      </c>
    </row>
    <row r="384" spans="1:13" x14ac:dyDescent="0.25">
      <c r="A384" s="39">
        <v>413509</v>
      </c>
      <c r="B384" s="4" t="str">
        <f t="shared" si="3"/>
        <v>Poche  fermée 1 opaque malleable 20/30mm</v>
      </c>
      <c r="D384" s="56" t="s">
        <v>4</v>
      </c>
      <c r="E384" s="56" t="s">
        <v>2</v>
      </c>
      <c r="F384" s="61">
        <v>30</v>
      </c>
      <c r="G384" s="55">
        <v>98.399999999999991</v>
      </c>
      <c r="H384" s="55">
        <v>92.830188679245282</v>
      </c>
      <c r="I384" s="56">
        <v>906001</v>
      </c>
      <c r="L384" s="27" t="s">
        <v>275</v>
      </c>
      <c r="M384" s="27" t="s">
        <v>193</v>
      </c>
    </row>
    <row r="385" spans="1:13" x14ac:dyDescent="0.25">
      <c r="A385" s="39">
        <v>413510</v>
      </c>
      <c r="B385" s="4" t="str">
        <f t="shared" si="3"/>
        <v>Poche  fermée 1 opaque malleable 30/40mm</v>
      </c>
      <c r="D385" s="56" t="s">
        <v>4</v>
      </c>
      <c r="E385" s="56" t="s">
        <v>2</v>
      </c>
      <c r="F385" s="61">
        <v>30</v>
      </c>
      <c r="G385" s="55">
        <v>98.399999999999991</v>
      </c>
      <c r="H385" s="55">
        <v>92.830188679245282</v>
      </c>
      <c r="I385" s="56">
        <v>906001</v>
      </c>
      <c r="L385" s="27" t="s">
        <v>275</v>
      </c>
      <c r="M385" s="27" t="s">
        <v>194</v>
      </c>
    </row>
    <row r="386" spans="1:13" x14ac:dyDescent="0.25">
      <c r="A386" s="39">
        <v>421825</v>
      </c>
      <c r="B386" s="4" t="str">
        <f t="shared" si="3"/>
        <v>Poche  fermée,Grande,opaque,surface textile des deus cotes,filtre,adhesif,Stomahesive  20-70mm</v>
      </c>
      <c r="D386" s="56" t="s">
        <v>4</v>
      </c>
      <c r="E386" s="56" t="s">
        <v>2</v>
      </c>
      <c r="F386" s="61">
        <v>30</v>
      </c>
      <c r="G386" s="55">
        <v>98.399999999999991</v>
      </c>
      <c r="H386" s="55">
        <v>92.830188679245282</v>
      </c>
      <c r="I386" s="56">
        <v>906001</v>
      </c>
      <c r="L386" s="27" t="s">
        <v>276</v>
      </c>
      <c r="M386" s="27" t="s">
        <v>195</v>
      </c>
    </row>
    <row r="387" spans="1:13" x14ac:dyDescent="0.25">
      <c r="A387" s="39">
        <v>421826</v>
      </c>
      <c r="B387" s="4" t="str">
        <f t="shared" si="3"/>
        <v>Poche  fermée,Grande,opaque,surface textile des deus cotes,filtre,adhesif,Stomahesive  25mm</v>
      </c>
      <c r="D387" s="56" t="s">
        <v>4</v>
      </c>
      <c r="E387" s="56" t="s">
        <v>2</v>
      </c>
      <c r="F387" s="61">
        <v>30</v>
      </c>
      <c r="G387" s="55">
        <v>98.399999999999991</v>
      </c>
      <c r="H387" s="55">
        <v>92.830188679245282</v>
      </c>
      <c r="I387" s="56">
        <v>906001</v>
      </c>
      <c r="L387" s="27" t="s">
        <v>276</v>
      </c>
      <c r="M387" s="27" t="s">
        <v>196</v>
      </c>
    </row>
    <row r="388" spans="1:13" x14ac:dyDescent="0.25">
      <c r="A388" s="39">
        <v>421827</v>
      </c>
      <c r="B388" s="4" t="str">
        <f t="shared" si="3"/>
        <v>Poche  fermée,Grande,opaque,surface textile des deus cotes,filtre,adhesif,Stomahesive  30mm</v>
      </c>
      <c r="D388" s="56" t="s">
        <v>4</v>
      </c>
      <c r="E388" s="56" t="s">
        <v>2</v>
      </c>
      <c r="F388" s="61">
        <v>30</v>
      </c>
      <c r="G388" s="55">
        <v>98.399999999999991</v>
      </c>
      <c r="H388" s="55">
        <v>92.830188679245282</v>
      </c>
      <c r="I388" s="56">
        <v>906001</v>
      </c>
      <c r="L388" s="27" t="s">
        <v>276</v>
      </c>
      <c r="M388" s="27" t="s">
        <v>197</v>
      </c>
    </row>
    <row r="389" spans="1:13" x14ac:dyDescent="0.25">
      <c r="A389" s="39">
        <v>421829</v>
      </c>
      <c r="B389" s="4" t="str">
        <f t="shared" si="3"/>
        <v>Poche  fermée,Grande,opaque,surface textile des deus cotes,filtre,adhesif,Stomahesive  40mm</v>
      </c>
      <c r="D389" s="56" t="s">
        <v>4</v>
      </c>
      <c r="E389" s="56" t="s">
        <v>2</v>
      </c>
      <c r="F389" s="61">
        <v>30</v>
      </c>
      <c r="G389" s="55">
        <v>98.399999999999991</v>
      </c>
      <c r="H389" s="55">
        <v>92.830188679245282</v>
      </c>
      <c r="I389" s="56">
        <v>906001</v>
      </c>
      <c r="L389" s="27" t="s">
        <v>276</v>
      </c>
      <c r="M389" s="27" t="s">
        <v>198</v>
      </c>
    </row>
    <row r="390" spans="1:13" x14ac:dyDescent="0.25">
      <c r="A390" s="39">
        <v>421686</v>
      </c>
      <c r="B390" s="4" t="str">
        <f t="shared" si="3"/>
        <v>Poche  fermée,Medium,opaque,surface textile des deus cotes,filtre,adhesif,Stomahesive 20-70mm</v>
      </c>
      <c r="D390" s="56" t="s">
        <v>4</v>
      </c>
      <c r="E390" s="56" t="s">
        <v>2</v>
      </c>
      <c r="F390" s="61">
        <v>30</v>
      </c>
      <c r="G390" s="55">
        <v>98.399999999999991</v>
      </c>
      <c r="H390" s="55">
        <v>92.830188679245282</v>
      </c>
      <c r="I390" s="56">
        <v>906001</v>
      </c>
      <c r="L390" s="27" t="s">
        <v>277</v>
      </c>
      <c r="M390" s="27" t="s">
        <v>195</v>
      </c>
    </row>
    <row r="391" spans="1:13" x14ac:dyDescent="0.25">
      <c r="A391" s="39">
        <v>421687</v>
      </c>
      <c r="B391" s="4" t="str">
        <f t="shared" si="3"/>
        <v>Poche  fermée,Medium,opaque,surface textile des deus cotes,filtre,adhesif,Stomahesive 25mm</v>
      </c>
      <c r="D391" s="56" t="s">
        <v>4</v>
      </c>
      <c r="E391" s="56" t="s">
        <v>2</v>
      </c>
      <c r="F391" s="61">
        <v>30</v>
      </c>
      <c r="G391" s="55">
        <v>98.399999999999991</v>
      </c>
      <c r="H391" s="55">
        <v>92.830188679245282</v>
      </c>
      <c r="I391" s="56">
        <v>906001</v>
      </c>
      <c r="L391" s="27" t="s">
        <v>277</v>
      </c>
      <c r="M391" s="27" t="s">
        <v>196</v>
      </c>
    </row>
    <row r="392" spans="1:13" x14ac:dyDescent="0.25">
      <c r="A392" s="39">
        <v>421688</v>
      </c>
      <c r="B392" s="4" t="str">
        <f t="shared" si="3"/>
        <v>Poche  fermée,Medium,opaque,surface textile des deus cotes,filtre,adhesif,Stomahesive 30mm</v>
      </c>
      <c r="D392" s="56" t="s">
        <v>4</v>
      </c>
      <c r="E392" s="56" t="s">
        <v>2</v>
      </c>
      <c r="F392" s="61">
        <v>30</v>
      </c>
      <c r="G392" s="55">
        <v>98.399999999999991</v>
      </c>
      <c r="H392" s="55">
        <v>92.830188679245282</v>
      </c>
      <c r="I392" s="56">
        <v>906001</v>
      </c>
      <c r="L392" s="27" t="s">
        <v>277</v>
      </c>
      <c r="M392" s="27" t="s">
        <v>197</v>
      </c>
    </row>
    <row r="393" spans="1:13" x14ac:dyDescent="0.25">
      <c r="A393" s="43">
        <v>416704</v>
      </c>
      <c r="B393" s="4" t="str">
        <f t="shared" si="3"/>
        <v>Poche  fermée,,opaque,surface textile des deus cotes,filtre,adhesif,Stomahesive  25mm</v>
      </c>
      <c r="D393" s="56" t="s">
        <v>4</v>
      </c>
      <c r="E393" s="56" t="s">
        <v>2</v>
      </c>
      <c r="F393" s="62">
        <v>30</v>
      </c>
      <c r="G393" s="55">
        <v>98.399999999999991</v>
      </c>
      <c r="H393" s="55">
        <v>92.830188679245282</v>
      </c>
      <c r="I393" s="56">
        <v>906001</v>
      </c>
      <c r="L393" s="27" t="s">
        <v>278</v>
      </c>
      <c r="M393" s="27" t="s">
        <v>196</v>
      </c>
    </row>
    <row r="394" spans="1:13" x14ac:dyDescent="0.25">
      <c r="A394" s="43">
        <v>416707</v>
      </c>
      <c r="B394" s="4" t="str">
        <f t="shared" ref="B394:B451" si="4">L394&amp;" "&amp;M394</f>
        <v>Poche  fermée,,opaque,surface textile des deus cotes,filtre,adhesif,Stomahesive  30mm</v>
      </c>
      <c r="D394" s="56" t="s">
        <v>4</v>
      </c>
      <c r="E394" s="56" t="s">
        <v>2</v>
      </c>
      <c r="F394" s="62">
        <v>30</v>
      </c>
      <c r="G394" s="55">
        <v>98.399999999999991</v>
      </c>
      <c r="H394" s="55">
        <v>92.830188679245282</v>
      </c>
      <c r="I394" s="56">
        <v>906001</v>
      </c>
      <c r="L394" s="27" t="s">
        <v>278</v>
      </c>
      <c r="M394" s="27" t="s">
        <v>197</v>
      </c>
    </row>
    <row r="395" spans="1:13" x14ac:dyDescent="0.25">
      <c r="A395" s="44">
        <v>416713</v>
      </c>
      <c r="B395" s="4" t="str">
        <f t="shared" si="4"/>
        <v>Poche  fermée,,opaque,surface textile des deus cotes,filtre,adhesif,Stomahesive  40mm</v>
      </c>
      <c r="D395" s="56" t="s">
        <v>4</v>
      </c>
      <c r="E395" s="56" t="s">
        <v>2</v>
      </c>
      <c r="F395" s="63">
        <v>30</v>
      </c>
      <c r="G395" s="55">
        <v>98.399999999999991</v>
      </c>
      <c r="H395" s="55">
        <v>92.830188679245282</v>
      </c>
      <c r="I395" s="56">
        <v>906001</v>
      </c>
      <c r="L395" s="27" t="s">
        <v>278</v>
      </c>
      <c r="M395" s="27" t="s">
        <v>198</v>
      </c>
    </row>
    <row r="396" spans="1:13" x14ac:dyDescent="0.25">
      <c r="A396" s="39">
        <v>421816</v>
      </c>
      <c r="B396" s="4" t="str">
        <f t="shared" si="4"/>
        <v>Poche  fermée,petite,opaque,surface textile des deus cotes,filtre,adhesif,Stomahesive 20-70mm</v>
      </c>
      <c r="D396" s="56" t="s">
        <v>4</v>
      </c>
      <c r="E396" s="56" t="s">
        <v>2</v>
      </c>
      <c r="F396" s="61">
        <v>30</v>
      </c>
      <c r="G396" s="55">
        <v>98.399999999999991</v>
      </c>
      <c r="H396" s="55">
        <v>92.830188679245282</v>
      </c>
      <c r="I396" s="56">
        <v>906001</v>
      </c>
      <c r="L396" s="27" t="s">
        <v>279</v>
      </c>
      <c r="M396" s="27" t="s">
        <v>195</v>
      </c>
    </row>
    <row r="397" spans="1:13" x14ac:dyDescent="0.25">
      <c r="A397" s="39">
        <v>421817</v>
      </c>
      <c r="B397" s="4" t="str">
        <f t="shared" si="4"/>
        <v>Poche  fermée,petite,opaque,surface textile des deus cotes,filtre,adhesif,Stomahesive 25mm</v>
      </c>
      <c r="D397" s="56" t="s">
        <v>4</v>
      </c>
      <c r="E397" s="56" t="s">
        <v>2</v>
      </c>
      <c r="F397" s="61">
        <v>30</v>
      </c>
      <c r="G397" s="55">
        <v>98.399999999999991</v>
      </c>
      <c r="H397" s="55">
        <v>92.830188679245282</v>
      </c>
      <c r="I397" s="56">
        <v>906001</v>
      </c>
      <c r="L397" s="27" t="s">
        <v>279</v>
      </c>
      <c r="M397" s="27" t="s">
        <v>196</v>
      </c>
    </row>
    <row r="398" spans="1:13" x14ac:dyDescent="0.25">
      <c r="A398" s="39">
        <v>421818</v>
      </c>
      <c r="B398" s="4" t="str">
        <f t="shared" si="4"/>
        <v>Poche  fermée,petite,opaque,surface textile des deus cotes,filtre,adhesif,Stomahesive 30mm</v>
      </c>
      <c r="D398" s="56" t="s">
        <v>4</v>
      </c>
      <c r="E398" s="56" t="s">
        <v>2</v>
      </c>
      <c r="F398" s="61">
        <v>30</v>
      </c>
      <c r="G398" s="55">
        <v>98.399999999999991</v>
      </c>
      <c r="H398" s="55">
        <v>92.830188679245282</v>
      </c>
      <c r="I398" s="56">
        <v>906001</v>
      </c>
      <c r="L398" s="27" t="s">
        <v>279</v>
      </c>
      <c r="M398" s="27" t="s">
        <v>197</v>
      </c>
    </row>
    <row r="399" spans="1:13" x14ac:dyDescent="0.25">
      <c r="A399" s="39">
        <v>416719</v>
      </c>
      <c r="B399" s="4" t="str">
        <f t="shared" si="4"/>
        <v xml:space="preserve">Poche vidable  OPAQUE, surface textile des deux côtés, filtre , adhésif en Stomahésive® , Invisiclose® 20/70 mm </v>
      </c>
      <c r="D399" s="56" t="s">
        <v>51</v>
      </c>
      <c r="E399" s="56" t="s">
        <v>2</v>
      </c>
      <c r="F399" s="61">
        <v>10</v>
      </c>
      <c r="G399" s="55">
        <v>47.5</v>
      </c>
      <c r="H399" s="55">
        <v>44.811320754716981</v>
      </c>
      <c r="I399" s="56">
        <v>906002</v>
      </c>
      <c r="L399" s="27" t="s">
        <v>280</v>
      </c>
      <c r="M399" s="27" t="s">
        <v>199</v>
      </c>
    </row>
    <row r="400" spans="1:13" x14ac:dyDescent="0.25">
      <c r="A400" s="39">
        <v>416718</v>
      </c>
      <c r="B400" s="4" t="str">
        <f t="shared" si="4"/>
        <v xml:space="preserve">Poche vidableTRANSPARENTE, surface textile des deux côtés, filtre , adhésif ,Stomahésive® , Invisiclose® 20/70 mm </v>
      </c>
      <c r="D400" s="56" t="s">
        <v>51</v>
      </c>
      <c r="E400" s="56" t="s">
        <v>2</v>
      </c>
      <c r="F400" s="61">
        <v>10</v>
      </c>
      <c r="G400" s="55">
        <v>47.5</v>
      </c>
      <c r="H400" s="55">
        <v>44.811320754716981</v>
      </c>
      <c r="I400" s="56">
        <v>906002</v>
      </c>
      <c r="L400" s="27" t="s">
        <v>281</v>
      </c>
      <c r="M400" s="27" t="s">
        <v>199</v>
      </c>
    </row>
    <row r="401" spans="1:13" x14ac:dyDescent="0.25">
      <c r="A401" s="39">
        <v>416738</v>
      </c>
      <c r="B401" s="4" t="str">
        <f t="shared" si="4"/>
        <v>Poche vidable  TRANSPARENTE, CONVEXE, surface textile d'un côté, filtre , adhésif en Stomahésive® Invisiclose® 19 mm</v>
      </c>
      <c r="D401" s="56" t="s">
        <v>51</v>
      </c>
      <c r="E401" s="56" t="s">
        <v>3</v>
      </c>
      <c r="F401" s="61">
        <v>10</v>
      </c>
      <c r="G401" s="55">
        <v>51.325200000000002</v>
      </c>
      <c r="H401" s="55">
        <v>48.42</v>
      </c>
      <c r="I401" s="56">
        <v>906005</v>
      </c>
      <c r="L401" s="27" t="s">
        <v>282</v>
      </c>
      <c r="M401" s="27" t="s">
        <v>48</v>
      </c>
    </row>
    <row r="402" spans="1:13" x14ac:dyDescent="0.25">
      <c r="A402" s="39">
        <v>416740</v>
      </c>
      <c r="B402" s="4" t="str">
        <f t="shared" si="4"/>
        <v>Poche vidable  TRANSPARENTE, CONVEXE, surface textile d'un côté, filtre , adhésif en Stomahésive® Invisiclose® 22 mm</v>
      </c>
      <c r="D402" s="56" t="s">
        <v>51</v>
      </c>
      <c r="E402" s="56" t="s">
        <v>3</v>
      </c>
      <c r="F402" s="61">
        <v>10</v>
      </c>
      <c r="G402" s="55">
        <v>51.325200000000002</v>
      </c>
      <c r="H402" s="55">
        <v>48.42</v>
      </c>
      <c r="I402" s="56">
        <v>906005</v>
      </c>
      <c r="L402" s="27" t="s">
        <v>282</v>
      </c>
      <c r="M402" s="27" t="s">
        <v>49</v>
      </c>
    </row>
    <row r="403" spans="1:13" x14ac:dyDescent="0.25">
      <c r="A403" s="39">
        <v>416742</v>
      </c>
      <c r="B403" s="4" t="str">
        <f t="shared" si="4"/>
        <v>Poche vidable  TRANSPARENTE, CONVEXE, surface textile d'un côté, filtre , adhésif en Stomahésive® Invisiclose® 25 mm</v>
      </c>
      <c r="D403" s="56" t="s">
        <v>51</v>
      </c>
      <c r="E403" s="56" t="s">
        <v>3</v>
      </c>
      <c r="F403" s="61">
        <v>10</v>
      </c>
      <c r="G403" s="55">
        <v>51.325200000000002</v>
      </c>
      <c r="H403" s="55">
        <v>48.42</v>
      </c>
      <c r="I403" s="56">
        <v>906005</v>
      </c>
      <c r="L403" s="27" t="s">
        <v>282</v>
      </c>
      <c r="M403" s="27" t="s">
        <v>27</v>
      </c>
    </row>
    <row r="404" spans="1:13" x14ac:dyDescent="0.25">
      <c r="A404" s="39">
        <v>416744</v>
      </c>
      <c r="B404" s="4" t="str">
        <f t="shared" si="4"/>
        <v>Poche vidable  TRANSPARENTE, CONVEXE, surface textile d'un côté, filtre , adhésif en Stomahésive® Invisiclose® 28 mm</v>
      </c>
      <c r="D404" s="56" t="s">
        <v>51</v>
      </c>
      <c r="E404" s="56" t="s">
        <v>3</v>
      </c>
      <c r="F404" s="61">
        <v>10</v>
      </c>
      <c r="G404" s="55">
        <v>51.325200000000002</v>
      </c>
      <c r="H404" s="55">
        <v>48.42</v>
      </c>
      <c r="I404" s="56">
        <v>906005</v>
      </c>
      <c r="L404" s="27" t="s">
        <v>282</v>
      </c>
      <c r="M404" s="27" t="s">
        <v>28</v>
      </c>
    </row>
    <row r="405" spans="1:13" x14ac:dyDescent="0.25">
      <c r="A405" s="39">
        <v>416739</v>
      </c>
      <c r="B405" s="4" t="str">
        <f t="shared" si="4"/>
        <v>Poche vidable redessinée OPAQUE, CONVEXE, surface textile d'un côté, filtre , adhésif /Stomahésive® /Invisiclose® 19 mm</v>
      </c>
      <c r="D405" s="56" t="s">
        <v>51</v>
      </c>
      <c r="E405" s="56" t="s">
        <v>3</v>
      </c>
      <c r="F405" s="61">
        <v>10</v>
      </c>
      <c r="G405" s="55">
        <v>51.325200000000002</v>
      </c>
      <c r="H405" s="55">
        <v>48.42</v>
      </c>
      <c r="I405" s="56">
        <v>906005</v>
      </c>
      <c r="L405" s="27" t="s">
        <v>283</v>
      </c>
      <c r="M405" s="27" t="s">
        <v>48</v>
      </c>
    </row>
    <row r="406" spans="1:13" x14ac:dyDescent="0.25">
      <c r="A406" s="39">
        <v>416741</v>
      </c>
      <c r="B406" s="4" t="str">
        <f t="shared" si="4"/>
        <v>Poche vidable redessinée OPAQUE, CONVEXE, surface textile d'un côté, filtre , adhésif /Stomahésive® /Invisiclose® 22 mm</v>
      </c>
      <c r="D406" s="56" t="s">
        <v>51</v>
      </c>
      <c r="E406" s="56" t="s">
        <v>3</v>
      </c>
      <c r="F406" s="61">
        <v>10</v>
      </c>
      <c r="G406" s="55">
        <v>51.325200000000002</v>
      </c>
      <c r="H406" s="55">
        <v>48.42</v>
      </c>
      <c r="I406" s="56">
        <v>906005</v>
      </c>
      <c r="L406" s="27" t="s">
        <v>283</v>
      </c>
      <c r="M406" s="27" t="s">
        <v>49</v>
      </c>
    </row>
    <row r="407" spans="1:13" x14ac:dyDescent="0.25">
      <c r="A407" s="39">
        <v>416743</v>
      </c>
      <c r="B407" s="4" t="str">
        <f t="shared" si="4"/>
        <v>Poche vidable redessinée OPAQUE, CONVEXE, surface textile d'un côté, filtre , adhésif /Stomahésive® /Invisiclose® 25 mm</v>
      </c>
      <c r="D407" s="56" t="s">
        <v>51</v>
      </c>
      <c r="E407" s="56" t="s">
        <v>3</v>
      </c>
      <c r="F407" s="61">
        <v>10</v>
      </c>
      <c r="G407" s="55">
        <v>51.325200000000002</v>
      </c>
      <c r="H407" s="55">
        <v>48.42</v>
      </c>
      <c r="I407" s="56">
        <v>906005</v>
      </c>
      <c r="L407" s="27" t="s">
        <v>283</v>
      </c>
      <c r="M407" s="27" t="s">
        <v>27</v>
      </c>
    </row>
    <row r="408" spans="1:13" x14ac:dyDescent="0.25">
      <c r="A408" s="39">
        <v>416745</v>
      </c>
      <c r="B408" s="4" t="str">
        <f t="shared" si="4"/>
        <v>Poche vidable redessinée OPAQUE, CONVEXE, surface textile d'un côté, filtre , adhésif /Stomahésive® /Invisiclose® 28 mm</v>
      </c>
      <c r="D408" s="56" t="s">
        <v>51</v>
      </c>
      <c r="E408" s="56" t="s">
        <v>3</v>
      </c>
      <c r="F408" s="61">
        <v>10</v>
      </c>
      <c r="G408" s="55">
        <v>51.325200000000002</v>
      </c>
      <c r="H408" s="55">
        <v>48.42</v>
      </c>
      <c r="I408" s="56">
        <v>906005</v>
      </c>
      <c r="L408" s="27" t="s">
        <v>283</v>
      </c>
      <c r="M408" s="27" t="s">
        <v>28</v>
      </c>
    </row>
    <row r="409" spans="1:13" x14ac:dyDescent="0.25">
      <c r="A409" s="39">
        <v>413515</v>
      </c>
      <c r="B409" s="4" t="str">
        <f t="shared" si="4"/>
        <v>poche vidable, transparente, filtre, fenetre visualisation 20/30mm</v>
      </c>
      <c r="D409" s="56" t="s">
        <v>51</v>
      </c>
      <c r="E409" s="56" t="s">
        <v>2</v>
      </c>
      <c r="F409" s="61">
        <v>10</v>
      </c>
      <c r="G409" s="55">
        <v>47.5</v>
      </c>
      <c r="H409" s="55">
        <v>44.811320754716981</v>
      </c>
      <c r="I409" s="56">
        <v>906002</v>
      </c>
      <c r="L409" s="27" t="s">
        <v>284</v>
      </c>
      <c r="M409" s="27" t="s">
        <v>193</v>
      </c>
    </row>
    <row r="410" spans="1:13" x14ac:dyDescent="0.25">
      <c r="A410" s="39">
        <v>413516</v>
      </c>
      <c r="B410" s="4" t="str">
        <f t="shared" si="4"/>
        <v>poche vidable, transparente, filtre, fenetre visualisation 30/40mm</v>
      </c>
      <c r="D410" s="56" t="s">
        <v>51</v>
      </c>
      <c r="E410" s="56" t="s">
        <v>2</v>
      </c>
      <c r="F410" s="61">
        <v>10</v>
      </c>
      <c r="G410" s="55">
        <v>47.5</v>
      </c>
      <c r="H410" s="55">
        <v>44.811320754716981</v>
      </c>
      <c r="I410" s="56">
        <v>906002</v>
      </c>
      <c r="L410" s="27" t="s">
        <v>284</v>
      </c>
      <c r="M410" s="27" t="s">
        <v>194</v>
      </c>
    </row>
    <row r="411" spans="1:13" x14ac:dyDescent="0.25">
      <c r="A411" s="39">
        <v>413521</v>
      </c>
      <c r="B411" s="4" t="str">
        <f t="shared" si="4"/>
        <v>poche vidable, opaque, filtre, fenetre visualisation 20/30mm</v>
      </c>
      <c r="D411" s="56" t="s">
        <v>51</v>
      </c>
      <c r="E411" s="56" t="s">
        <v>2</v>
      </c>
      <c r="F411" s="61">
        <v>10</v>
      </c>
      <c r="G411" s="55">
        <v>47.5</v>
      </c>
      <c r="H411" s="55">
        <v>44.811320754716981</v>
      </c>
      <c r="I411" s="56">
        <v>906002</v>
      </c>
      <c r="L411" s="27" t="s">
        <v>285</v>
      </c>
      <c r="M411" s="27" t="s">
        <v>193</v>
      </c>
    </row>
    <row r="412" spans="1:13" x14ac:dyDescent="0.25">
      <c r="A412" s="39">
        <v>413522</v>
      </c>
      <c r="B412" s="4" t="str">
        <f t="shared" si="4"/>
        <v>poche vidable, opaque, filtre, fenetre visualisation 30/40mm</v>
      </c>
      <c r="D412" s="56" t="s">
        <v>51</v>
      </c>
      <c r="E412" s="56" t="s">
        <v>2</v>
      </c>
      <c r="F412" s="61">
        <v>10</v>
      </c>
      <c r="G412" s="55">
        <v>47.5</v>
      </c>
      <c r="H412" s="55">
        <v>44.811320754716981</v>
      </c>
      <c r="I412" s="56">
        <v>906002</v>
      </c>
      <c r="L412" s="27" t="s">
        <v>285</v>
      </c>
      <c r="M412" s="27" t="s">
        <v>194</v>
      </c>
    </row>
    <row r="413" spans="1:13" x14ac:dyDescent="0.25">
      <c r="A413" s="39">
        <v>401232</v>
      </c>
      <c r="B413" s="4" t="str">
        <f t="shared" si="4"/>
        <v>Poche d'urostomie, STANDARD, TRANSPARENTE (550 ml)robinet pliable, système anti-reflux / adhésif /Stomahésive® 13/45 mm</v>
      </c>
      <c r="D413" s="59" t="s">
        <v>52</v>
      </c>
      <c r="E413" s="56" t="s">
        <v>2</v>
      </c>
      <c r="F413" s="61">
        <v>10</v>
      </c>
      <c r="G413" s="55">
        <v>73.574600000000004</v>
      </c>
      <c r="H413" s="55">
        <v>69.41</v>
      </c>
      <c r="I413" s="56">
        <v>906003</v>
      </c>
      <c r="L413" s="27" t="s">
        <v>286</v>
      </c>
      <c r="M413" s="27" t="s">
        <v>200</v>
      </c>
    </row>
    <row r="414" spans="1:13" x14ac:dyDescent="0.25">
      <c r="A414" s="39">
        <v>401233</v>
      </c>
      <c r="B414" s="4" t="str">
        <f t="shared" si="4"/>
        <v>Poche d'urostomie, STANDARD, OPAQUE (550 ml) robinet pliable, système anti-reflux et adhésif/ Stomahésive®  13/45 mm</v>
      </c>
      <c r="D414" s="59" t="s">
        <v>52</v>
      </c>
      <c r="E414" s="56" t="s">
        <v>2</v>
      </c>
      <c r="F414" s="61">
        <v>10</v>
      </c>
      <c r="G414" s="55">
        <v>73.574600000000004</v>
      </c>
      <c r="H414" s="55">
        <v>69.41</v>
      </c>
      <c r="I414" s="56">
        <v>906003</v>
      </c>
      <c r="L414" s="27" t="s">
        <v>287</v>
      </c>
      <c r="M414" s="27" t="s">
        <v>200</v>
      </c>
    </row>
    <row r="415" spans="1:13" x14ac:dyDescent="0.25">
      <c r="A415" s="39">
        <v>401234</v>
      </c>
      <c r="B415" s="4" t="str">
        <f t="shared" si="4"/>
        <v>Poche d'urostomie, PETITE, TRANSPARENTE (350 ml),robinet pliable, système anti-reflux adhésif ,Stomahésive® 13/45 mm</v>
      </c>
      <c r="D415" s="59" t="s">
        <v>52</v>
      </c>
      <c r="E415" s="56" t="s">
        <v>2</v>
      </c>
      <c r="F415" s="61">
        <v>10</v>
      </c>
      <c r="G415" s="55">
        <v>73.574600000000004</v>
      </c>
      <c r="H415" s="55">
        <v>69.41</v>
      </c>
      <c r="I415" s="56">
        <v>906003</v>
      </c>
      <c r="L415" s="27" t="s">
        <v>288</v>
      </c>
      <c r="M415" s="27" t="s">
        <v>200</v>
      </c>
    </row>
    <row r="416" spans="1:13" x14ac:dyDescent="0.25">
      <c r="A416" s="43">
        <v>175611</v>
      </c>
      <c r="B416" s="4" t="str">
        <f t="shared" si="4"/>
        <v>Stomacap 19/50 mm</v>
      </c>
      <c r="D416" s="59"/>
      <c r="E416" s="56"/>
      <c r="F416" s="62">
        <v>30</v>
      </c>
      <c r="G416" s="55">
        <v>96.661400000000015</v>
      </c>
      <c r="H416" s="55">
        <v>91.19</v>
      </c>
      <c r="I416" s="59">
        <v>906018</v>
      </c>
      <c r="L416" s="27" t="s">
        <v>289</v>
      </c>
      <c r="M416" s="27" t="s">
        <v>201</v>
      </c>
    </row>
    <row r="417" spans="1:13" x14ac:dyDescent="0.25">
      <c r="A417" s="39">
        <v>175523</v>
      </c>
      <c r="B417" s="4" t="str">
        <f t="shared" si="4"/>
        <v>Poche vidable, OPAQUE, texture aérée et un clap 19/60 mm</v>
      </c>
      <c r="D417" s="56" t="s">
        <v>51</v>
      </c>
      <c r="E417" s="56" t="s">
        <v>2</v>
      </c>
      <c r="F417" s="61">
        <v>10</v>
      </c>
      <c r="G417" s="55">
        <v>47.5</v>
      </c>
      <c r="H417" s="55">
        <v>44.811320754716981</v>
      </c>
      <c r="I417" s="56">
        <v>906002</v>
      </c>
      <c r="L417" s="27" t="s">
        <v>290</v>
      </c>
      <c r="M417" s="27" t="s">
        <v>202</v>
      </c>
    </row>
    <row r="418" spans="1:13" x14ac:dyDescent="0.25">
      <c r="A418" s="39">
        <v>175530</v>
      </c>
      <c r="B418" s="4" t="str">
        <f t="shared" si="4"/>
        <v>Poche vidable, TRANSPARENTE, texture aérée et un clap 19/60 mm</v>
      </c>
      <c r="D418" s="56" t="s">
        <v>51</v>
      </c>
      <c r="E418" s="56" t="s">
        <v>2</v>
      </c>
      <c r="F418" s="61">
        <v>10</v>
      </c>
      <c r="G418" s="55">
        <v>47.5</v>
      </c>
      <c r="H418" s="55">
        <v>44.811320754716981</v>
      </c>
      <c r="I418" s="56">
        <v>906002</v>
      </c>
      <c r="L418" s="27" t="s">
        <v>291</v>
      </c>
      <c r="M418" s="27" t="s">
        <v>202</v>
      </c>
    </row>
    <row r="419" spans="1:13" x14ac:dyDescent="0.25">
      <c r="A419" s="39">
        <v>64994</v>
      </c>
      <c r="B419" s="4" t="str">
        <f t="shared" si="4"/>
        <v>Poche d'urostomie TRANSPARENTE (550ml), valve anti-reflux et 2 adaptateurs 19/45 mm</v>
      </c>
      <c r="D419" s="56" t="s">
        <v>52</v>
      </c>
      <c r="E419" s="56" t="s">
        <v>2</v>
      </c>
      <c r="F419" s="61">
        <v>15</v>
      </c>
      <c r="G419" s="55">
        <v>110.36190000000001</v>
      </c>
      <c r="H419" s="55">
        <v>104.11499999999999</v>
      </c>
      <c r="I419" s="56">
        <v>906003</v>
      </c>
      <c r="L419" s="27" t="s">
        <v>292</v>
      </c>
      <c r="M419" s="27" t="s">
        <v>174</v>
      </c>
    </row>
    <row r="420" spans="1:13" x14ac:dyDescent="0.25">
      <c r="A420" s="39">
        <v>416915</v>
      </c>
      <c r="B420" s="4" t="str">
        <f t="shared" si="4"/>
        <v>Poche de récolte - 1 pièce avec protecteur cutané et fermeture Invisiclose® 8/100 mm</v>
      </c>
      <c r="D420" s="56" t="s">
        <v>51</v>
      </c>
      <c r="E420" s="56" t="s">
        <v>2</v>
      </c>
      <c r="F420" s="61">
        <v>5</v>
      </c>
      <c r="G420" s="55">
        <v>37.736000000000004</v>
      </c>
      <c r="H420" s="55">
        <v>35.6</v>
      </c>
      <c r="I420" s="56">
        <v>906002</v>
      </c>
      <c r="L420" s="27" t="s">
        <v>293</v>
      </c>
      <c r="M420" s="27" t="s">
        <v>203</v>
      </c>
    </row>
    <row r="421" spans="1:13" x14ac:dyDescent="0.25">
      <c r="A421" s="39">
        <v>650803</v>
      </c>
      <c r="B421" s="4" t="str">
        <f t="shared" si="4"/>
        <v>Poche de récolte une pièce avec protecteur cutané 8/100 mm</v>
      </c>
      <c r="D421" s="56" t="s">
        <v>51</v>
      </c>
      <c r="E421" s="56" t="s">
        <v>2</v>
      </c>
      <c r="F421" s="61">
        <v>10</v>
      </c>
      <c r="G421" s="55">
        <v>102.86240000000001</v>
      </c>
      <c r="H421" s="55">
        <v>97.04</v>
      </c>
      <c r="I421" s="56">
        <v>906002</v>
      </c>
      <c r="L421" s="27" t="s">
        <v>294</v>
      </c>
      <c r="M421" s="27" t="s">
        <v>203</v>
      </c>
    </row>
    <row r="422" spans="1:13" x14ac:dyDescent="0.25">
      <c r="A422" s="45">
        <v>405487</v>
      </c>
      <c r="B422" s="4" t="str">
        <f t="shared" si="4"/>
        <v>Barrière cutanée en Stomahésive® 13-89 mm</v>
      </c>
      <c r="D422" s="56" t="s">
        <v>37</v>
      </c>
      <c r="E422" s="56" t="s">
        <v>2</v>
      </c>
      <c r="F422" s="64">
        <v>5</v>
      </c>
      <c r="G422" s="55">
        <v>37.5</v>
      </c>
      <c r="H422" s="55">
        <v>35.377358490566039</v>
      </c>
      <c r="I422" s="56">
        <v>906007</v>
      </c>
      <c r="L422" s="27" t="s">
        <v>295</v>
      </c>
      <c r="M422" s="27" t="s">
        <v>188</v>
      </c>
    </row>
    <row r="423" spans="1:13" x14ac:dyDescent="0.25">
      <c r="A423" s="45">
        <v>405406</v>
      </c>
      <c r="B423" s="4" t="str">
        <f t="shared" si="4"/>
        <v>Poche vidable TRANSPARENTE extra-large 13-89 mm</v>
      </c>
      <c r="D423" s="56" t="s">
        <v>51</v>
      </c>
      <c r="E423" s="56" t="s">
        <v>14</v>
      </c>
      <c r="F423" s="64">
        <v>10</v>
      </c>
      <c r="G423" s="55">
        <v>48.070999999999998</v>
      </c>
      <c r="H423" s="55">
        <v>45.35</v>
      </c>
      <c r="I423" s="56">
        <v>906010</v>
      </c>
      <c r="L423" s="27" t="s">
        <v>296</v>
      </c>
      <c r="M423" s="27" t="s">
        <v>188</v>
      </c>
    </row>
    <row r="424" spans="1:13" x14ac:dyDescent="0.25">
      <c r="A424" s="39">
        <v>416472</v>
      </c>
      <c r="B424" s="4" t="str">
        <f t="shared" si="4"/>
        <v>Poche vidable TRANSPARENTE avec fermeture Invisiclose® 100 mm</v>
      </c>
      <c r="D424" s="56" t="s">
        <v>51</v>
      </c>
      <c r="E424" s="56" t="s">
        <v>14</v>
      </c>
      <c r="F424" s="61">
        <v>10</v>
      </c>
      <c r="G424" s="55">
        <v>45.315000000000005</v>
      </c>
      <c r="H424" s="55">
        <v>42.75</v>
      </c>
      <c r="I424" s="56">
        <v>906010</v>
      </c>
      <c r="L424" s="27" t="s">
        <v>297</v>
      </c>
      <c r="M424" s="27" t="s">
        <v>50</v>
      </c>
    </row>
    <row r="425" spans="1:13" x14ac:dyDescent="0.25">
      <c r="A425" s="39">
        <v>125163</v>
      </c>
      <c r="B425" s="4" t="str">
        <f t="shared" si="4"/>
        <v>Barrière cutanée en Stomahésive® 100 mm</v>
      </c>
      <c r="D425" s="56" t="s">
        <v>37</v>
      </c>
      <c r="E425" s="56" t="s">
        <v>2</v>
      </c>
      <c r="F425" s="61">
        <v>5</v>
      </c>
      <c r="G425" s="55">
        <v>37.5</v>
      </c>
      <c r="H425" s="55">
        <v>35.377358490566039</v>
      </c>
      <c r="I425" s="56">
        <v>906007</v>
      </c>
      <c r="L425" s="27" t="s">
        <v>295</v>
      </c>
      <c r="M425" s="27" t="s">
        <v>50</v>
      </c>
    </row>
    <row r="426" spans="1:13" x14ac:dyDescent="0.25">
      <c r="A426" s="39">
        <v>400971</v>
      </c>
      <c r="B426" s="4" t="str">
        <f t="shared" si="4"/>
        <v>Poche vidable TRANSPARENTE avec clamp 100 mm</v>
      </c>
      <c r="D426" s="56" t="s">
        <v>51</v>
      </c>
      <c r="E426" s="56" t="s">
        <v>14</v>
      </c>
      <c r="F426" s="61">
        <v>10</v>
      </c>
      <c r="G426" s="55">
        <v>45.315000000000005</v>
      </c>
      <c r="H426" s="55">
        <v>42.75</v>
      </c>
      <c r="I426" s="56">
        <v>906010</v>
      </c>
      <c r="L426" s="27" t="s">
        <v>249</v>
      </c>
      <c r="M426" s="27" t="s">
        <v>50</v>
      </c>
    </row>
    <row r="427" spans="1:13" x14ac:dyDescent="0.25">
      <c r="A427" s="39">
        <v>20922</v>
      </c>
      <c r="B427" s="4" t="str">
        <f t="shared" si="4"/>
        <v>Poche vidable une pièce pédiatrique avec barrière protectrice + clamp 8/50 mm</v>
      </c>
      <c r="D427" s="56" t="s">
        <v>51</v>
      </c>
      <c r="E427" s="56" t="s">
        <v>2</v>
      </c>
      <c r="F427" s="61">
        <v>15</v>
      </c>
      <c r="G427" s="55">
        <v>71.25</v>
      </c>
      <c r="H427" s="55">
        <v>67.216981132075475</v>
      </c>
      <c r="I427" s="56">
        <v>906002</v>
      </c>
      <c r="L427" s="27" t="s">
        <v>298</v>
      </c>
      <c r="M427" s="27" t="s">
        <v>204</v>
      </c>
    </row>
    <row r="428" spans="1:13" x14ac:dyDescent="0.25">
      <c r="A428" s="39">
        <v>20917</v>
      </c>
      <c r="B428" s="4" t="str">
        <f t="shared" si="4"/>
        <v>Poche d'urostomie une pièce avec robinet pliable 8/25 mm</v>
      </c>
      <c r="D428" s="56" t="s">
        <v>52</v>
      </c>
      <c r="E428" s="56" t="s">
        <v>2</v>
      </c>
      <c r="F428" s="61">
        <v>15</v>
      </c>
      <c r="G428" s="55">
        <v>110.36190000000001</v>
      </c>
      <c r="H428" s="55">
        <v>104.11499999999999</v>
      </c>
      <c r="I428" s="56">
        <v>906003</v>
      </c>
      <c r="L428" s="27" t="s">
        <v>299</v>
      </c>
      <c r="M428" s="27" t="s">
        <v>205</v>
      </c>
    </row>
    <row r="429" spans="1:13" x14ac:dyDescent="0.25">
      <c r="A429" s="39">
        <v>125016</v>
      </c>
      <c r="B429" s="4" t="str">
        <f t="shared" si="4"/>
        <v>Barrière cutanée pédiatrique avec adhésif microporeux 32 mm</v>
      </c>
      <c r="D429" s="56" t="s">
        <v>37</v>
      </c>
      <c r="E429" s="56" t="s">
        <v>2</v>
      </c>
      <c r="F429" s="61">
        <v>5</v>
      </c>
      <c r="G429" s="55">
        <v>37.5</v>
      </c>
      <c r="H429" s="55">
        <v>35.377358490566039</v>
      </c>
      <c r="I429" s="56">
        <v>906007</v>
      </c>
      <c r="L429" s="27" t="s">
        <v>300</v>
      </c>
      <c r="M429" s="27" t="s">
        <v>29</v>
      </c>
    </row>
    <row r="430" spans="1:13" x14ac:dyDescent="0.25">
      <c r="A430" s="39">
        <v>402566</v>
      </c>
      <c r="B430" s="4" t="str">
        <f t="shared" si="4"/>
        <v>Poche vidable pédiatrique, TRANSPARENTE 32 mm</v>
      </c>
      <c r="D430" s="56" t="s">
        <v>51</v>
      </c>
      <c r="E430" s="56" t="s">
        <v>14</v>
      </c>
      <c r="F430" s="61">
        <v>10</v>
      </c>
      <c r="G430" s="55">
        <v>19.399999999999999</v>
      </c>
      <c r="H430" s="55">
        <v>18.301886792452827</v>
      </c>
      <c r="I430" s="56">
        <v>906010</v>
      </c>
      <c r="L430" s="27" t="s">
        <v>301</v>
      </c>
      <c r="M430" s="27" t="s">
        <v>29</v>
      </c>
    </row>
    <row r="431" spans="1:13" x14ac:dyDescent="0.25">
      <c r="A431" s="39">
        <v>402568</v>
      </c>
      <c r="B431" s="4" t="str">
        <f t="shared" si="4"/>
        <v>Poche d'urostomie pédiatrique avec robinet pliable 32 mm</v>
      </c>
      <c r="D431" s="56" t="s">
        <v>52</v>
      </c>
      <c r="E431" s="56" t="s">
        <v>14</v>
      </c>
      <c r="F431" s="61">
        <v>10</v>
      </c>
      <c r="G431" s="55">
        <v>39</v>
      </c>
      <c r="H431" s="55">
        <v>36.79245283018868</v>
      </c>
      <c r="I431" s="56">
        <v>906011</v>
      </c>
      <c r="L431" s="27" t="s">
        <v>302</v>
      </c>
      <c r="M431" s="27" t="s">
        <v>29</v>
      </c>
    </row>
    <row r="432" spans="1:13" x14ac:dyDescent="0.25">
      <c r="A432" s="39">
        <v>27060</v>
      </c>
      <c r="B432" s="4" t="str">
        <f t="shared" si="4"/>
        <v>Set; plastique de 2 litres, d'1 tube muni de connecteurs Accuseal®, d'1 bouchon, d'embouts universels, d'1 housse 2000 ml</v>
      </c>
      <c r="D432" s="56" t="s">
        <v>45</v>
      </c>
      <c r="E432" s="56"/>
      <c r="F432" s="61">
        <v>1</v>
      </c>
      <c r="G432" s="55">
        <v>35.1708</v>
      </c>
      <c r="H432" s="55">
        <v>33.18</v>
      </c>
      <c r="I432" s="56">
        <v>906014</v>
      </c>
      <c r="L432" s="27" t="s">
        <v>303</v>
      </c>
      <c r="M432" s="27" t="s">
        <v>206</v>
      </c>
    </row>
    <row r="433" spans="1:13" x14ac:dyDescent="0.25">
      <c r="A433" s="39">
        <v>175507</v>
      </c>
      <c r="B433" s="4" t="str">
        <f t="shared" si="4"/>
        <v>Ceinture adaptable 106 cm</v>
      </c>
      <c r="D433" s="56" t="s">
        <v>45</v>
      </c>
      <c r="E433" s="56"/>
      <c r="F433" s="61">
        <v>1</v>
      </c>
      <c r="G433" s="55">
        <v>9.06</v>
      </c>
      <c r="H433" s="55">
        <v>8.5471698113207548</v>
      </c>
      <c r="I433" s="56">
        <v>906024</v>
      </c>
      <c r="L433" s="27" t="s">
        <v>304</v>
      </c>
      <c r="M433" s="27" t="s">
        <v>207</v>
      </c>
    </row>
    <row r="434" spans="1:13" x14ac:dyDescent="0.25">
      <c r="A434" s="39">
        <v>129730</v>
      </c>
      <c r="B434" s="4" t="str">
        <f t="shared" si="4"/>
        <v>Crème cutanée de gélatine-pectine 30 g</v>
      </c>
      <c r="D434" s="56" t="s">
        <v>45</v>
      </c>
      <c r="E434" s="56"/>
      <c r="F434" s="61">
        <v>1</v>
      </c>
      <c r="G434" s="55">
        <v>11.5646</v>
      </c>
      <c r="H434" s="55">
        <v>10.91</v>
      </c>
      <c r="I434" s="56">
        <v>906025</v>
      </c>
      <c r="L434" s="27" t="s">
        <v>305</v>
      </c>
      <c r="M434" s="27" t="s">
        <v>208</v>
      </c>
    </row>
    <row r="435" spans="1:13" x14ac:dyDescent="0.25">
      <c r="A435" s="39">
        <v>25535</v>
      </c>
      <c r="B435" s="4" t="str">
        <f t="shared" si="4"/>
        <v>Poudre protectrice et cicatrisante pour la peau autour de la stomie  25 g</v>
      </c>
      <c r="D435" s="56" t="s">
        <v>45</v>
      </c>
      <c r="E435" s="56"/>
      <c r="F435" s="65">
        <v>25</v>
      </c>
      <c r="G435" s="55">
        <v>8</v>
      </c>
      <c r="H435" s="55">
        <v>7.5471698113207548</v>
      </c>
      <c r="I435" s="56">
        <v>906026</v>
      </c>
      <c r="L435" s="27" t="s">
        <v>306</v>
      </c>
      <c r="M435" s="27" t="s">
        <v>209</v>
      </c>
    </row>
    <row r="436" spans="1:13" x14ac:dyDescent="0.25">
      <c r="A436" s="39">
        <v>183910</v>
      </c>
      <c r="B436" s="4" t="str">
        <f t="shared" si="4"/>
        <v>Pâte protectrice pour la peau autour de la stomie, permet d'égaliser les plis cutanés 60 g</v>
      </c>
      <c r="D436" s="56" t="s">
        <v>45</v>
      </c>
      <c r="E436" s="56"/>
      <c r="F436" s="65">
        <v>60</v>
      </c>
      <c r="G436" s="55">
        <v>17.399999999999999</v>
      </c>
      <c r="H436" s="55">
        <v>16.415094339622641</v>
      </c>
      <c r="I436" s="56">
        <v>906025</v>
      </c>
      <c r="L436" s="27" t="s">
        <v>307</v>
      </c>
      <c r="M436" s="27" t="s">
        <v>210</v>
      </c>
    </row>
    <row r="437" spans="1:13" x14ac:dyDescent="0.25">
      <c r="A437" s="39">
        <v>175612</v>
      </c>
      <c r="B437" s="4" t="str">
        <f t="shared" si="4"/>
        <v>Set d'irrigation 1 pièce contenant 1 irrigateur Visi-flow, 1 cône, 20 manchons, 1 clamp, 1 brosse, 1 ceinture 50 mm</v>
      </c>
      <c r="D437" s="56" t="s">
        <v>45</v>
      </c>
      <c r="E437" s="56"/>
      <c r="F437" s="61">
        <v>10</v>
      </c>
      <c r="G437" s="55">
        <v>26.531800000000004</v>
      </c>
      <c r="H437" s="55">
        <v>25.03</v>
      </c>
      <c r="I437" s="56">
        <v>906021</v>
      </c>
      <c r="L437" s="27" t="s">
        <v>308</v>
      </c>
      <c r="M437" s="27" t="s">
        <v>36</v>
      </c>
    </row>
    <row r="438" spans="1:13" x14ac:dyDescent="0.25">
      <c r="A438" s="39">
        <v>420790</v>
      </c>
      <c r="B438" s="4" t="str">
        <f t="shared" si="4"/>
        <v>SILESSE SPRAY TR104 50ML (1X1 CAN) 50 ml</v>
      </c>
      <c r="D438" s="56" t="s">
        <v>45</v>
      </c>
      <c r="E438" s="56"/>
      <c r="F438" s="65">
        <v>50</v>
      </c>
      <c r="G438" s="55">
        <v>17</v>
      </c>
      <c r="H438" s="55">
        <v>16.037735849056602</v>
      </c>
      <c r="I438" s="56">
        <v>906027</v>
      </c>
      <c r="L438" s="27" t="s">
        <v>57</v>
      </c>
      <c r="M438" s="27" t="s">
        <v>42</v>
      </c>
    </row>
    <row r="439" spans="1:13" x14ac:dyDescent="0.25">
      <c r="A439" s="39">
        <v>420789</v>
      </c>
      <c r="B439" s="4" t="str">
        <f t="shared" si="4"/>
        <v xml:space="preserve">TRIO SILESSE wipes (30 wipes per doos) </v>
      </c>
      <c r="D439" s="56" t="s">
        <v>45</v>
      </c>
      <c r="E439" s="56"/>
      <c r="F439" s="61">
        <v>30</v>
      </c>
      <c r="G439" s="55">
        <v>53.975200000000008</v>
      </c>
      <c r="H439" s="55">
        <v>50.92</v>
      </c>
      <c r="I439" s="56">
        <v>906027</v>
      </c>
      <c r="L439" s="66" t="s">
        <v>58</v>
      </c>
      <c r="M439" s="27"/>
    </row>
    <row r="440" spans="1:13" x14ac:dyDescent="0.25">
      <c r="A440" s="39">
        <v>420787</v>
      </c>
      <c r="B440" s="4" t="str">
        <f t="shared" si="4"/>
        <v>Niltac spray 50 ml</v>
      </c>
      <c r="D440" s="56" t="s">
        <v>45</v>
      </c>
      <c r="E440" s="56"/>
      <c r="F440" s="65">
        <v>50</v>
      </c>
      <c r="G440" s="55" t="e">
        <v>#REF!</v>
      </c>
      <c r="H440" s="55">
        <v>23.26</v>
      </c>
      <c r="I440" s="56"/>
      <c r="L440" s="27" t="s">
        <v>309</v>
      </c>
      <c r="M440" s="27" t="s">
        <v>42</v>
      </c>
    </row>
    <row r="441" spans="1:13" x14ac:dyDescent="0.25">
      <c r="A441" s="39">
        <v>420788</v>
      </c>
      <c r="B441" s="4" t="str">
        <f t="shared" si="4"/>
        <v xml:space="preserve">Niltac lingettes </v>
      </c>
      <c r="D441" s="56" t="s">
        <v>45</v>
      </c>
      <c r="E441" s="56"/>
      <c r="F441" s="61">
        <v>30</v>
      </c>
      <c r="G441" s="55">
        <v>41.212800000000001</v>
      </c>
      <c r="H441" s="55">
        <v>38.880000000000003</v>
      </c>
      <c r="I441" s="56"/>
      <c r="L441" s="27" t="s">
        <v>310</v>
      </c>
      <c r="M441" s="27"/>
    </row>
    <row r="442" spans="1:13" x14ac:dyDescent="0.25">
      <c r="A442" s="39">
        <v>421633</v>
      </c>
      <c r="B442" s="4" t="str">
        <f t="shared" si="4"/>
        <v>convex accordeon durahesive barriere cutanee convexe avec soufflet, durahesive adhesif hydrocolloide  22/45 mm</v>
      </c>
      <c r="D442" s="49" t="s">
        <v>37</v>
      </c>
      <c r="E442" s="49" t="s">
        <v>3</v>
      </c>
      <c r="F442" s="61">
        <v>5</v>
      </c>
      <c r="G442" s="55">
        <v>51</v>
      </c>
      <c r="H442" s="55">
        <v>48.113207547169807</v>
      </c>
      <c r="I442" s="56">
        <v>906008</v>
      </c>
      <c r="L442" s="27" t="s">
        <v>311</v>
      </c>
      <c r="M442" s="27" t="s">
        <v>175</v>
      </c>
    </row>
    <row r="443" spans="1:13" x14ac:dyDescent="0.25">
      <c r="A443" s="39">
        <v>421635</v>
      </c>
      <c r="B443" s="4" t="str">
        <f t="shared" si="4"/>
        <v>convex accordeon durahesive barriere cutanee convexe avec soufflet, durahesive adhesif hydrocolloide  35/57 mm</v>
      </c>
      <c r="D443" s="49" t="s">
        <v>37</v>
      </c>
      <c r="E443" s="49" t="s">
        <v>3</v>
      </c>
      <c r="F443" s="61">
        <v>5</v>
      </c>
      <c r="G443" s="55">
        <v>51</v>
      </c>
      <c r="H443" s="55">
        <v>48.113207547169807</v>
      </c>
      <c r="I443" s="56">
        <v>906008</v>
      </c>
      <c r="L443" s="27" t="s">
        <v>311</v>
      </c>
      <c r="M443" s="27" t="s">
        <v>211</v>
      </c>
    </row>
    <row r="444" spans="1:13" x14ac:dyDescent="0.25">
      <c r="A444" s="39">
        <v>421637</v>
      </c>
      <c r="B444" s="4" t="str">
        <f t="shared" si="4"/>
        <v>convex accordeon durahesive barriere cutanee convexe avec soufflet, durahesive adhesif hydrocolloide  48/70 mm</v>
      </c>
      <c r="D444" s="49" t="s">
        <v>37</v>
      </c>
      <c r="E444" s="49" t="s">
        <v>3</v>
      </c>
      <c r="F444" s="61">
        <v>5</v>
      </c>
      <c r="G444" s="55">
        <v>51</v>
      </c>
      <c r="H444" s="55">
        <v>48.113207547169807</v>
      </c>
      <c r="I444" s="56">
        <v>906008</v>
      </c>
      <c r="L444" s="27" t="s">
        <v>311</v>
      </c>
      <c r="M444" s="27" t="s">
        <v>212</v>
      </c>
    </row>
    <row r="445" spans="1:13" x14ac:dyDescent="0.25">
      <c r="A445" s="39">
        <v>421453</v>
      </c>
      <c r="B445" s="4" t="str">
        <f t="shared" si="4"/>
        <v>barriere cutanee, flexible, durahesive, accordeon soufflet  21/45 mm</v>
      </c>
      <c r="D445" s="49" t="s">
        <v>37</v>
      </c>
      <c r="E445" s="56" t="s">
        <v>2</v>
      </c>
      <c r="F445" s="61">
        <v>5</v>
      </c>
      <c r="G445" s="55">
        <v>37.5</v>
      </c>
      <c r="H445" s="55">
        <v>35.377358490566039</v>
      </c>
      <c r="I445" s="56">
        <v>906007</v>
      </c>
      <c r="L445" s="27" t="s">
        <v>312</v>
      </c>
      <c r="M445" s="27" t="s">
        <v>213</v>
      </c>
    </row>
    <row r="446" spans="1:13" x14ac:dyDescent="0.25">
      <c r="A446" s="39">
        <v>421457</v>
      </c>
      <c r="B446" s="4" t="str">
        <f t="shared" si="4"/>
        <v>barriere cutanee, flexible, durahesive, accordeon soufflet  33/57 mm</v>
      </c>
      <c r="D446" s="49" t="s">
        <v>37</v>
      </c>
      <c r="E446" s="56" t="s">
        <v>2</v>
      </c>
      <c r="F446" s="61">
        <v>5</v>
      </c>
      <c r="G446" s="55">
        <v>37.5</v>
      </c>
      <c r="H446" s="55">
        <v>35.377358490566039</v>
      </c>
      <c r="I446" s="56">
        <v>906007</v>
      </c>
      <c r="L446" s="27" t="s">
        <v>312</v>
      </c>
      <c r="M446" s="27" t="s">
        <v>214</v>
      </c>
    </row>
    <row r="447" spans="1:13" x14ac:dyDescent="0.25">
      <c r="A447" s="39">
        <v>421461</v>
      </c>
      <c r="B447" s="4" t="str">
        <f t="shared" si="4"/>
        <v>barriere cutanee, flexible, durahesive, accordeon soufflet  45/70 mm</v>
      </c>
      <c r="D447" s="49" t="s">
        <v>37</v>
      </c>
      <c r="E447" s="56" t="s">
        <v>2</v>
      </c>
      <c r="F447" s="61">
        <v>5</v>
      </c>
      <c r="G447" s="55">
        <v>37.5</v>
      </c>
      <c r="H447" s="55">
        <v>35.377358490566039</v>
      </c>
      <c r="I447" s="56">
        <v>906007</v>
      </c>
      <c r="L447" s="27" t="s">
        <v>312</v>
      </c>
      <c r="M447" s="27" t="s">
        <v>215</v>
      </c>
    </row>
    <row r="448" spans="1:13" x14ac:dyDescent="0.25">
      <c r="A448" s="28">
        <v>22355</v>
      </c>
      <c r="B448" s="4" t="str">
        <f t="shared" si="4"/>
        <v>baguettes cintrees steriles 65 mm</v>
      </c>
      <c r="D448" s="49" t="s">
        <v>218</v>
      </c>
      <c r="E448" s="56"/>
      <c r="F448" s="61">
        <v>10</v>
      </c>
      <c r="G448" s="56">
        <v>61.08</v>
      </c>
      <c r="H448" s="56">
        <v>57.62</v>
      </c>
      <c r="I448" s="56"/>
      <c r="L448" s="27" t="s">
        <v>313</v>
      </c>
      <c r="M448" s="56" t="s">
        <v>216</v>
      </c>
    </row>
    <row r="449" spans="1:13" x14ac:dyDescent="0.25">
      <c r="A449" s="28">
        <v>22356</v>
      </c>
      <c r="B449" s="4" t="str">
        <f t="shared" si="4"/>
        <v>baguettes cintrees steriles 90 mm</v>
      </c>
      <c r="D449" s="49" t="s">
        <v>218</v>
      </c>
      <c r="E449" s="56"/>
      <c r="F449" s="61">
        <v>10</v>
      </c>
      <c r="G449" s="56">
        <v>61.08</v>
      </c>
      <c r="H449" s="56">
        <v>57.62</v>
      </c>
      <c r="I449" s="56"/>
      <c r="L449" s="27" t="s">
        <v>313</v>
      </c>
      <c r="M449" s="56" t="s">
        <v>217</v>
      </c>
    </row>
    <row r="450" spans="1:13" x14ac:dyDescent="0.25">
      <c r="A450" s="28">
        <v>416928</v>
      </c>
      <c r="B450" s="4" t="str">
        <f t="shared" si="4"/>
        <v>Set postopératoire STERILE,1 support cutané, 1 poche Invisiclose®, 1 adaptateur à faible pression et 1 baguette 70 mm</v>
      </c>
      <c r="D450" s="49" t="s">
        <v>218</v>
      </c>
      <c r="E450" s="56"/>
      <c r="F450" s="61">
        <v>5</v>
      </c>
      <c r="G450" s="56">
        <v>110.87</v>
      </c>
      <c r="H450" s="56">
        <v>104.59</v>
      </c>
      <c r="I450" s="56"/>
      <c r="L450" s="56" t="s">
        <v>314</v>
      </c>
      <c r="M450" s="56" t="s">
        <v>34</v>
      </c>
    </row>
    <row r="451" spans="1:13" x14ac:dyDescent="0.25">
      <c r="A451" s="28">
        <v>416930</v>
      </c>
      <c r="B451" s="4" t="str">
        <f t="shared" si="4"/>
        <v>Set postopératoire STERILE,1 support cutané, 1 poche Invisiclose®, 1 adaptateur à faible pression et 1 baguette 100 mm</v>
      </c>
      <c r="D451" s="49" t="s">
        <v>218</v>
      </c>
      <c r="E451" s="56"/>
      <c r="F451" s="61">
        <v>5</v>
      </c>
      <c r="G451" s="56">
        <v>175.18</v>
      </c>
      <c r="H451" s="56">
        <v>165.26</v>
      </c>
      <c r="I451" s="56"/>
      <c r="L451" s="56" t="s">
        <v>314</v>
      </c>
      <c r="M451" s="56" t="s">
        <v>50</v>
      </c>
    </row>
  </sheetData>
  <autoFilter ref="A1:M175" xr:uid="{7C7DB8F3-ECB4-4515-A426-E7F3F59B8F1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Calculator NL</vt:lpstr>
      <vt:lpstr>Calculator FR</vt:lpstr>
      <vt:lpstr>Lijst NL</vt:lpstr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Tjeerd Boersma</dc:creator>
  <cp:lastModifiedBy>Tjeerd Boersma</cp:lastModifiedBy>
  <dcterms:created xsi:type="dcterms:W3CDTF">2021-04-12T12:09:28Z</dcterms:created>
  <dcterms:modified xsi:type="dcterms:W3CDTF">2022-03-01T09:33:42Z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